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showInkAnnotation="0" codeName="ThisWorkbook"/>
  <mc:AlternateContent xmlns:mc="http://schemas.openxmlformats.org/markup-compatibility/2006">
    <mc:Choice Requires="x15">
      <x15ac:absPath xmlns:x15ac="http://schemas.microsoft.com/office/spreadsheetml/2010/11/ac" url="C:\Users\26483\Desktop\0804kesssai\"/>
    </mc:Choice>
  </mc:AlternateContent>
  <xr:revisionPtr revIDLastSave="0" documentId="13_ncr:1_{EB71EA0F-DBB9-4B74-BF11-90D525CDC08A}" xr6:coauthVersionLast="47" xr6:coauthVersionMax="47" xr10:uidLastSave="{00000000-0000-0000-0000-000000000000}"/>
  <bookViews>
    <workbookView xWindow="-120" yWindow="-120" windowWidth="29040" windowHeight="15990" tabRatio="827" xr2:uid="{00000000-000D-0000-FFFF-FFFF00000000}"/>
  </bookViews>
  <sheets>
    <sheet name="Application Form" sheetId="6" r:id="rId1"/>
    <sheet name="Annex1-1 DeclarationDesired" sheetId="7" r:id="rId2"/>
    <sheet name="Annex.1-2 DeclarationDesired" sheetId="10" r:id="rId3"/>
    <sheet name="List" sheetId="4" r:id="rId4"/>
    <sheet name="Graduate School Code(FY2024)" sheetId="5" r:id="rId5"/>
    <sheet name="DB" sheetId="9" state="hidden" r:id="rId6"/>
  </sheets>
  <externalReferences>
    <externalReference r:id="rId7"/>
  </externalReferences>
  <definedNames>
    <definedName name="_xlnm._FilterDatabase" localSheetId="5" hidden="1">DB!$A$4:$AM$7</definedName>
    <definedName name="_xlnm._FilterDatabase" localSheetId="4" hidden="1">'Graduate School Code(FY2024)'!$A$1:$I$639</definedName>
    <definedName name="_xlnm._FilterDatabase" localSheetId="3" hidden="1">List!$J$1:$J$250</definedName>
    <definedName name="A">テーブル1[Ministry / Government Institution]</definedName>
    <definedName name="B">テーブル2[Higher Education and TVET]</definedName>
    <definedName name="C_">テーブル3[Private Sector]</definedName>
    <definedName name="D">テーブル4[Others]</definedName>
    <definedName name="Day">List!$B$2:$B$32</definedName>
    <definedName name="Education_Level">List!$U$2:$U$5</definedName>
    <definedName name="English">List!$Y$2:$Y$5</definedName>
    <definedName name="Full_Part">List!$W$2:$W$3</definedName>
    <definedName name="Month">List!$C$2:$C$13</definedName>
    <definedName name="month2">List!$AA$2:$AA$8</definedName>
    <definedName name="month3">List!$AB$2:$AB$14</definedName>
    <definedName name="Months">List!$AB$2:$AB$13</definedName>
    <definedName name="PhoneCode">List!$J$2:$J$233</definedName>
    <definedName name="_xlnm.Print_Area" localSheetId="1">'Annex1-1 DeclarationDesired'!$A$1:$AF$54</definedName>
    <definedName name="_xlnm.Print_Area" localSheetId="0">'Application Form'!$A$1:$AJ$375</definedName>
    <definedName name="_xlnm.Print_Area" localSheetId="5">DB!$A$1:$AM$7</definedName>
    <definedName name="Relationship">List!$T$2:$T$13</definedName>
    <definedName name="Sex">List!$H$2:$H$3</definedName>
    <definedName name="Type">List!$X$2:$X$5</definedName>
    <definedName name="Type_of_Organization">List!$R$2:$R$11</definedName>
    <definedName name="Year_1">List!$E$2:$E$49</definedName>
    <definedName name="Year_2">List!$F$2:$F$17</definedName>
    <definedName name="Year_3">List!$G$2:$G$4</definedName>
    <definedName name="year4">List!$Z$2:$Z$3</definedName>
    <definedName name="Yes_No">List!$V$2:$V$3</definedName>
    <definedName name="yes_no2">List!$V$2:$V$4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36" i="10" l="1"/>
  <c r="AB38" i="10" s="1"/>
  <c r="Q36" i="10"/>
  <c r="K36" i="10"/>
  <c r="F36" i="10"/>
  <c r="AB29" i="10"/>
  <c r="AB31" i="10" s="1"/>
  <c r="Q29" i="10"/>
  <c r="K29" i="10"/>
  <c r="F29" i="10"/>
  <c r="AB22" i="10"/>
  <c r="AB23" i="10" s="1"/>
  <c r="Q22" i="10"/>
  <c r="K22" i="10"/>
  <c r="F22" i="10"/>
  <c r="R17" i="10"/>
  <c r="D17" i="10"/>
  <c r="AB24" i="10" l="1"/>
  <c r="AB30" i="10"/>
  <c r="AB37" i="10"/>
  <c r="AF23" i="7" l="1"/>
  <c r="C25" i="7" l="1" a="1"/>
  <c r="C25" i="7" s="1"/>
  <c r="H341" i="6"/>
  <c r="C251" i="6"/>
  <c r="N7" i="4"/>
  <c r="R29" i="7" l="1"/>
  <c r="L29" i="7"/>
  <c r="G29" i="7"/>
  <c r="C110" i="6"/>
  <c r="B2" i="6"/>
  <c r="AC36" i="7"/>
  <c r="AC37" i="7" s="1"/>
  <c r="AC29" i="7"/>
  <c r="AC30" i="7" s="1"/>
  <c r="AC43" i="7"/>
  <c r="AC45" i="7" s="1"/>
  <c r="AC211" i="6"/>
  <c r="M211" i="6"/>
  <c r="AE211" i="6"/>
  <c r="S211" i="6"/>
  <c r="C211" i="6"/>
  <c r="V321" i="6"/>
  <c r="AC38" i="7" l="1"/>
  <c r="AC44" i="7"/>
  <c r="AC31" i="7"/>
  <c r="X229" i="6"/>
  <c r="E15" i="7"/>
  <c r="X219" i="6"/>
  <c r="B6" i="9"/>
  <c r="B7" i="9" l="1"/>
  <c r="AE341" i="6" l="1"/>
  <c r="AM7" i="9"/>
  <c r="AM6" i="9"/>
  <c r="AM5" i="9"/>
  <c r="AK7" i="9"/>
  <c r="AK6" i="9"/>
  <c r="AK5" i="9"/>
  <c r="AG7" i="9"/>
  <c r="AG6" i="9"/>
  <c r="AG5" i="9"/>
  <c r="AL5" i="9"/>
  <c r="P5" i="9" a="1"/>
  <c r="P5" i="9" s="1"/>
  <c r="S15" i="7"/>
  <c r="V374" i="6"/>
  <c r="AL7" i="9" l="1"/>
  <c r="AL6" i="9"/>
  <c r="AD5" i="9"/>
  <c r="AC5" i="9"/>
  <c r="AB5" i="9"/>
  <c r="D16" i="4"/>
  <c r="AE5" i="9" s="1"/>
  <c r="S5" i="9" l="1"/>
  <c r="C5" i="9"/>
  <c r="D5" i="9"/>
  <c r="W5" i="9"/>
  <c r="V5" i="9"/>
  <c r="D15" i="4"/>
  <c r="Q5" i="9" s="1"/>
  <c r="Z32" i="6" l="1"/>
  <c r="AE335" i="6" s="1"/>
  <c r="U5" i="9"/>
  <c r="U6" i="9" s="1"/>
  <c r="T5" i="9"/>
  <c r="T6" i="9" s="1"/>
  <c r="T7" i="9" s="1"/>
  <c r="Q7" i="9"/>
  <c r="P7" i="9"/>
  <c r="J5" i="9"/>
  <c r="J6" i="9" s="1"/>
  <c r="I5" i="9"/>
  <c r="H5" i="9"/>
  <c r="H6" i="9" s="1"/>
  <c r="H7" i="9" s="1"/>
  <c r="AE7" i="9"/>
  <c r="AD7" i="9"/>
  <c r="AC7" i="9"/>
  <c r="AB7" i="9"/>
  <c r="X7" i="9"/>
  <c r="W7" i="9"/>
  <c r="V7" i="9"/>
  <c r="AE6" i="9"/>
  <c r="AD6" i="9"/>
  <c r="AC6" i="9"/>
  <c r="AB6" i="9"/>
  <c r="X6" i="9"/>
  <c r="W6" i="9"/>
  <c r="V6" i="9"/>
  <c r="S6" i="9"/>
  <c r="S7" i="9" s="1"/>
  <c r="D7" i="9"/>
  <c r="C6" i="9"/>
  <c r="O4" i="9"/>
  <c r="K4" i="9"/>
  <c r="D6" i="9" l="1"/>
  <c r="K5" i="9"/>
  <c r="C7" i="9"/>
  <c r="P6" i="9"/>
  <c r="U7" i="9"/>
  <c r="J7" i="9"/>
  <c r="I6" i="9"/>
  <c r="I7" i="9" s="1"/>
  <c r="Q6" i="9"/>
  <c r="K6" i="9" l="1"/>
  <c r="K7" i="9"/>
  <c r="L36" i="7" l="1"/>
  <c r="AI6" i="9" s="1"/>
  <c r="G36" i="7" l="1"/>
  <c r="AH6" i="9" s="1"/>
  <c r="AH5" i="9"/>
  <c r="R43" i="7" l="1"/>
  <c r="AJ7" i="9" s="1"/>
  <c r="L43" i="7"/>
  <c r="AI7" i="9" s="1"/>
  <c r="G43" i="7"/>
  <c r="AH7" i="9" s="1"/>
  <c r="R36" i="7"/>
  <c r="AJ6" i="9" s="1"/>
  <c r="AJ5" i="9"/>
  <c r="AI5" i="9"/>
  <c r="X217" i="6" l="1"/>
  <c r="X211" i="6" l="1"/>
  <c r="X213" i="6"/>
  <c r="X237" i="6"/>
  <c r="X235" i="6"/>
  <c r="X233" i="6"/>
  <c r="X231" i="6"/>
  <c r="X227" i="6"/>
  <c r="X225" i="6"/>
  <c r="X223" i="6"/>
  <c r="X221" i="6"/>
  <c r="X215" i="6"/>
  <c r="R5" i="9" l="1"/>
  <c r="R6" i="9" l="1"/>
  <c r="R7"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JICA</author>
  </authors>
  <commentList>
    <comment ref="AE4" authorId="0" shapeId="0" xr:uid="{00000000-0006-0000-0000-000001000000}">
      <text>
        <r>
          <rPr>
            <b/>
            <sz val="9"/>
            <color indexed="81"/>
            <rFont val="Arial"/>
            <family val="2"/>
          </rPr>
          <t>From JICA HQs. to Overseas Offices</t>
        </r>
        <r>
          <rPr>
            <b/>
            <sz val="9"/>
            <color indexed="81"/>
            <rFont val="ＭＳ Ｐゴシック"/>
            <family val="3"/>
            <charset val="128"/>
          </rPr>
          <t>；</t>
        </r>
        <r>
          <rPr>
            <b/>
            <sz val="9"/>
            <color indexed="81"/>
            <rFont val="Arial"/>
            <family val="2"/>
          </rPr>
          <t xml:space="preserve"> please be sure to fill-in the applicant's Reg. No. indicated in the Candidate Database.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JICA</author>
  </authors>
  <commentList>
    <comment ref="B54" authorId="0" shapeId="0" xr:uid="{00000000-0006-0000-0100-000002000000}">
      <text>
        <r>
          <rPr>
            <b/>
            <sz val="9"/>
            <color indexed="81"/>
            <rFont val="MS P ゴシック"/>
            <family val="3"/>
            <charset val="128"/>
          </rPr>
          <t>JICA:</t>
        </r>
        <r>
          <rPr>
            <sz val="9"/>
            <color indexed="81"/>
            <rFont val="MS P ゴシック"/>
            <family val="3"/>
            <charset val="128"/>
          </rPr>
          <t xml:space="preserve">
追記。個人情報保護に関する本人周知事項。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JICA</author>
  </authors>
  <commentList>
    <comment ref="A47" authorId="0" shapeId="0" xr:uid="{43E1CF07-DDE9-4F4A-AE7A-6EA7F30E3A41}">
      <text>
        <r>
          <rPr>
            <b/>
            <sz val="9"/>
            <color indexed="81"/>
            <rFont val="MS P ゴシック"/>
            <family val="3"/>
            <charset val="128"/>
          </rPr>
          <t>JICA:</t>
        </r>
        <r>
          <rPr>
            <sz val="9"/>
            <color indexed="81"/>
            <rFont val="MS P ゴシック"/>
            <family val="3"/>
            <charset val="128"/>
          </rPr>
          <t xml:space="preserve">
追記。個人情報保護に関する本人周知事項。</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<sst xmlns="http://schemas.openxmlformats.org/spreadsheetml/2006/main" count="6011" uniqueCount="2552">
  <si>
    <t xml:space="preserve"> (JICA Knowledge Co-Creation Program)(KCCP)
(JICA Development Studies Program)</t>
    <phoneticPr fontId="1"/>
  </si>
  <si>
    <t>APPLICATION FORM</t>
    <phoneticPr fontId="1"/>
  </si>
  <si>
    <t xml:space="preserve">Reg.No                                </t>
    <phoneticPr fontId="1"/>
  </si>
  <si>
    <t>Instructions
1. Fill-in all YELLOW areas (or cells) of this form by computer. (DO NOT handwrite.).
2. Fill in the form in English.
3. All YELLOW areas MUST be filled-in (Do not leave these areas blank. Please write "N/A" if not applicable).
4. Write dates in the order of day, month, year (ex.: 31st day of January, 2023 is "31/Jan/2023").
5. Write proper nouns in full without abbreviation.
6. Check your application form using the check lists at the bottom of this application form.
7. Print out all pages after entering required information in all questions.
8. Obtain Signature(s) of the applicant's present organization (if necessary, digital stamp/signature is acceptable.).</t>
    <phoneticPr fontId="1"/>
  </si>
  <si>
    <t>1. Personal Information</t>
    <phoneticPr fontId="1"/>
  </si>
  <si>
    <t>1-1. Course</t>
    <phoneticPr fontId="1"/>
  </si>
  <si>
    <t xml:space="preserve">Color Photo 
(4cm×3cm)
Paste your photo
 taken within 
6 months. </t>
    <phoneticPr fontId="1"/>
  </si>
  <si>
    <t>1-2. Number (Not need to fill in. JICA will inform after selection Procedures)</t>
    <phoneticPr fontId="1"/>
  </si>
  <si>
    <t>1-3. Information about the applicant</t>
    <phoneticPr fontId="1"/>
  </si>
  <si>
    <t>Family Name</t>
    <phoneticPr fontId="1"/>
  </si>
  <si>
    <t>First Name</t>
    <phoneticPr fontId="1"/>
  </si>
  <si>
    <t>Other Name
(If any)</t>
    <phoneticPr fontId="1"/>
  </si>
  <si>
    <t>Date of Birth
(Day/Month/Year)</t>
    <phoneticPr fontId="1"/>
  </si>
  <si>
    <t>/</t>
    <phoneticPr fontId="1"/>
  </si>
  <si>
    <t>Nationality</t>
    <phoneticPr fontId="1"/>
  </si>
  <si>
    <t>Age
(As of 1/Apr/2024)</t>
    <phoneticPr fontId="1"/>
  </si>
  <si>
    <t>Resident Country</t>
    <phoneticPr fontId="1"/>
  </si>
  <si>
    <t>City/Town</t>
    <phoneticPr fontId="1"/>
  </si>
  <si>
    <t>TEL
(Primary)</t>
    <phoneticPr fontId="1"/>
  </si>
  <si>
    <t>Country Code</t>
    <phoneticPr fontId="1"/>
  </si>
  <si>
    <t>State/Province</t>
    <phoneticPr fontId="1"/>
  </si>
  <si>
    <t>TEL
(Secondary)</t>
    <phoneticPr fontId="1"/>
  </si>
  <si>
    <t>Email</t>
    <phoneticPr fontId="1"/>
  </si>
  <si>
    <t>Passport possession</t>
    <phoneticPr fontId="1"/>
  </si>
  <si>
    <t>1-4. Contact Person in Emergency (2 Persons)</t>
    <phoneticPr fontId="1"/>
  </si>
  <si>
    <t>Name</t>
    <phoneticPr fontId="1"/>
  </si>
  <si>
    <t>Relationship</t>
    <phoneticPr fontId="1"/>
  </si>
  <si>
    <t>Province &amp; Country</t>
    <phoneticPr fontId="1"/>
  </si>
  <si>
    <t>TEL</t>
    <phoneticPr fontId="1"/>
  </si>
  <si>
    <r>
      <t>2. Educational Background</t>
    </r>
    <r>
      <rPr>
        <b/>
        <sz val="10"/>
        <rFont val="Arial"/>
        <family val="2"/>
      </rPr>
      <t xml:space="preserve"> (Higher Education)</t>
    </r>
    <phoneticPr fontId="1"/>
  </si>
  <si>
    <t xml:space="preserve"> Name of Educational Institution</t>
    <phoneticPr fontId="1"/>
  </si>
  <si>
    <t>Province, Country</t>
    <phoneticPr fontId="1"/>
  </si>
  <si>
    <t>From (Month) / (Year) 
To  (Month) / (Year)</t>
    <phoneticPr fontId="1"/>
  </si>
  <si>
    <t>Type of Academic Degree
Obtained</t>
    <phoneticPr fontId="1"/>
  </si>
  <si>
    <t>Major</t>
    <phoneticPr fontId="1"/>
  </si>
  <si>
    <t>Name of Faculty / Department / School</t>
    <phoneticPr fontId="1"/>
  </si>
  <si>
    <t>From</t>
    <phoneticPr fontId="1"/>
  </si>
  <si>
    <t>To</t>
    <phoneticPr fontId="1"/>
  </si>
  <si>
    <t xml:space="preserve">If the period you have entered in 2. Educational Background above does not match a regular academic period, please indicate your reason in "Remarks" below. </t>
    <phoneticPr fontId="1"/>
  </si>
  <si>
    <t>Remarks</t>
    <phoneticPr fontId="1"/>
  </si>
  <si>
    <t xml:space="preserve"> </t>
    <phoneticPr fontId="1"/>
  </si>
  <si>
    <t>1)</t>
    <phoneticPr fontId="1"/>
  </si>
  <si>
    <t>Language Proficiency</t>
    <phoneticPr fontId="1"/>
  </si>
  <si>
    <t>Indicate your English abilities with reference to the following.</t>
    <phoneticPr fontId="1"/>
  </si>
  <si>
    <t>English Proficiency</t>
    <phoneticPr fontId="1"/>
  </si>
  <si>
    <t>Listening</t>
    <phoneticPr fontId="1"/>
  </si>
  <si>
    <t xml:space="preserve">
Excellent:
Good:
Fair: 
Poor:  
 </t>
    <phoneticPr fontId="1"/>
  </si>
  <si>
    <t xml:space="preserve">
Refined fluency skills and topic-controlled discussions, debates &amp; presentations. Formulates strategies to deal with various essay types, including narrative,  comparison, cause-effect &amp; argumentative essays.
Conversational accuracy &amp; fluency in a wide range of situations: discussions, short presentations &amp; interviews. Compound complex sentences. Extended essay formation.
Broader range of language related to expressing opinions, giving advice, making suggestions. Limited compound and complex sentences &amp; expanded paragraph formation.
Simple conversation level, such as self-introduction, brief question &amp; answer using the present and past tenses.</t>
    <phoneticPr fontId="1"/>
  </si>
  <si>
    <t>Speaking</t>
    <phoneticPr fontId="1"/>
  </si>
  <si>
    <t>Reading</t>
    <phoneticPr fontId="1"/>
  </si>
  <si>
    <t>Writing</t>
    <phoneticPr fontId="1"/>
  </si>
  <si>
    <r>
      <t xml:space="preserve">Certificate
(Please specify Name of Cetificate)
</t>
    </r>
    <r>
      <rPr>
        <i/>
        <sz val="9"/>
        <color theme="1"/>
        <rFont val="Arial"/>
        <family val="2"/>
      </rPr>
      <t>ex.: TOEFL, IELTS</t>
    </r>
    <phoneticPr fontId="1"/>
  </si>
  <si>
    <t>Not decided</t>
  </si>
  <si>
    <t>If Others, specify</t>
    <phoneticPr fontId="1"/>
  </si>
  <si>
    <t xml:space="preserve"> Score points obtained</t>
    <phoneticPr fontId="1"/>
  </si>
  <si>
    <t>See above</t>
  </si>
  <si>
    <t>Test Dates</t>
    <phoneticPr fontId="1"/>
  </si>
  <si>
    <t>Day</t>
    <phoneticPr fontId="1"/>
  </si>
  <si>
    <t>Month</t>
    <phoneticPr fontId="1"/>
  </si>
  <si>
    <t>Year</t>
    <phoneticPr fontId="1"/>
  </si>
  <si>
    <t xml:space="preserve"> Your Mother Tongue</t>
    <phoneticPr fontId="1"/>
  </si>
  <si>
    <t>2)  </t>
    <phoneticPr fontId="1"/>
  </si>
  <si>
    <t>Have you ever been awarded a scholarship for studying abroad?</t>
    <phoneticPr fontId="1"/>
  </si>
  <si>
    <t>Name of scholarship</t>
    <phoneticPr fontId="1"/>
  </si>
  <si>
    <t>Duration</t>
    <phoneticPr fontId="1"/>
  </si>
  <si>
    <t>3)</t>
    <phoneticPr fontId="1"/>
  </si>
  <si>
    <t>4)</t>
    <phoneticPr fontId="1"/>
  </si>
  <si>
    <t>Have you ever participated in any training course in your country or abroad including any offered by JICA?</t>
    <phoneticPr fontId="1"/>
  </si>
  <si>
    <t>Name of the course</t>
    <phoneticPr fontId="1"/>
  </si>
  <si>
    <t>Country you visited</t>
    <phoneticPr fontId="1"/>
  </si>
  <si>
    <t>Name of the institution 
or the agency</t>
    <phoneticPr fontId="1"/>
  </si>
  <si>
    <t>3. Present Organization and Nomination</t>
    <phoneticPr fontId="1"/>
  </si>
  <si>
    <t>3-1. Present Organization and Position</t>
    <phoneticPr fontId="1"/>
  </si>
  <si>
    <t>Categories of Organization</t>
    <phoneticPr fontId="1"/>
  </si>
  <si>
    <t>Others</t>
  </si>
  <si>
    <t>Types of organizatioin</t>
    <phoneticPr fontId="1"/>
  </si>
  <si>
    <t>Name of Organization</t>
    <phoneticPr fontId="1"/>
  </si>
  <si>
    <t>Department / Division</t>
    <phoneticPr fontId="1"/>
  </si>
  <si>
    <t>Position</t>
    <phoneticPr fontId="1"/>
  </si>
  <si>
    <t>Date of employment</t>
    <phoneticPr fontId="1"/>
  </si>
  <si>
    <t>Date of assignment to the present position</t>
    <phoneticPr fontId="1"/>
  </si>
  <si>
    <t>Cateories of Organization</t>
    <phoneticPr fontId="1"/>
  </si>
  <si>
    <t>Types of Organization</t>
    <phoneticPr fontId="1"/>
  </si>
  <si>
    <t>Description</t>
    <phoneticPr fontId="1"/>
  </si>
  <si>
    <t xml:space="preserve">A. </t>
    <phoneticPr fontId="1"/>
  </si>
  <si>
    <t>Ministry / 
Government Institution</t>
    <phoneticPr fontId="1"/>
  </si>
  <si>
    <t>National Government</t>
    <phoneticPr fontId="1"/>
  </si>
  <si>
    <t>Ministry or Federal Institution</t>
    <phoneticPr fontId="1"/>
  </si>
  <si>
    <t>Local Government</t>
    <phoneticPr fontId="1"/>
  </si>
  <si>
    <t>Governmental Institution run by state/province or city/town</t>
    <phoneticPr fontId="1"/>
  </si>
  <si>
    <t>Public Enterprise</t>
    <phoneticPr fontId="1"/>
  </si>
  <si>
    <t xml:space="preserve">Government-owned corporation or facilities </t>
  </si>
  <si>
    <t xml:space="preserve">B. </t>
    <phoneticPr fontId="1"/>
  </si>
  <si>
    <t>Higher Education and TVET</t>
    <phoneticPr fontId="1"/>
  </si>
  <si>
    <t>University</t>
    <phoneticPr fontId="1"/>
  </si>
  <si>
    <t>Either public or Private University</t>
    <phoneticPr fontId="1"/>
  </si>
  <si>
    <t>C.</t>
    <phoneticPr fontId="1"/>
  </si>
  <si>
    <t>Private Sector</t>
    <phoneticPr fontId="1"/>
  </si>
  <si>
    <t>Private</t>
    <phoneticPr fontId="1"/>
  </si>
  <si>
    <t>Private company including Private school</t>
    <phoneticPr fontId="1"/>
  </si>
  <si>
    <t xml:space="preserve">D. </t>
    <phoneticPr fontId="1"/>
  </si>
  <si>
    <t>Others</t>
    <phoneticPr fontId="1"/>
  </si>
  <si>
    <t>NGO/Private(non-profit)</t>
    <phoneticPr fontId="1"/>
  </si>
  <si>
    <t>NGO or non-profit organization</t>
    <phoneticPr fontId="1"/>
  </si>
  <si>
    <t>Self-employed</t>
    <phoneticPr fontId="1"/>
  </si>
  <si>
    <t>Freelancer (if you own a company, chose "Private")</t>
    <phoneticPr fontId="1"/>
  </si>
  <si>
    <t>Fresh Graduate</t>
    <phoneticPr fontId="1"/>
  </si>
  <si>
    <t>Just graduated or will Graduate soon from University and not working</t>
    <phoneticPr fontId="1"/>
  </si>
  <si>
    <t>Unemployed</t>
    <phoneticPr fontId="1"/>
  </si>
  <si>
    <t>not working</t>
    <phoneticPr fontId="1"/>
  </si>
  <si>
    <t>Any status not applying to all above</t>
    <phoneticPr fontId="1"/>
  </si>
  <si>
    <t>3-2. Questionnaire on Relationship with the Military / the Ministry of Defense</t>
    <phoneticPr fontId="1"/>
  </si>
  <si>
    <r>
      <t xml:space="preserve"> *Please check the box (</t>
    </r>
    <r>
      <rPr>
        <sz val="10"/>
        <color theme="1"/>
        <rFont val="Segoe UI Symbol"/>
        <family val="2"/>
      </rPr>
      <t>✓</t>
    </r>
    <r>
      <rPr>
        <sz val="10"/>
        <color theme="1"/>
        <rFont val="Arial"/>
        <family val="2"/>
      </rPr>
      <t>) which best describes the organization to which you are affliated to and the relationship with the Military.</t>
    </r>
    <phoneticPr fontId="1"/>
  </si>
  <si>
    <t>YES</t>
    <phoneticPr fontId="1"/>
  </si>
  <si>
    <t>NO</t>
    <phoneticPr fontId="1"/>
  </si>
  <si>
    <t>the Military, an active military personnel or a military personnel listed in the muster roll/military register</t>
    <phoneticPr fontId="1"/>
  </si>
  <si>
    <t>an organization affiliated with the Military, or a personnel who does not belong to the military at present but is listed in the muster roll/military register</t>
    <phoneticPr fontId="1"/>
  </si>
  <si>
    <t>the Department or the Ministry of Defense, an organization affiliated with the Ministry of Defense, or staff of the Ministry of Defense</t>
    <phoneticPr fontId="1"/>
  </si>
  <si>
    <t>an civilian organization but with military personnel or a military division within the organization</t>
    <phoneticPr fontId="1"/>
  </si>
  <si>
    <t>an organization which will be affiliated with or under the control of the Military in times of emergency as specified clearly in its organic law/law of establishment</t>
    <phoneticPr fontId="1"/>
  </si>
  <si>
    <t>No, I do not have any relationship with the Military / the Ministry of Defense</t>
    <phoneticPr fontId="1"/>
  </si>
  <si>
    <t>3-3. Confirmation of the nomination by the applicant's present organization</t>
    <phoneticPr fontId="1"/>
  </si>
  <si>
    <t>I agree to nominate this person as qualified nominees to participate in the programs on behalf of our organization.</t>
    <phoneticPr fontId="1"/>
  </si>
  <si>
    <t>Date</t>
    <phoneticPr fontId="1"/>
  </si>
  <si>
    <t>Signature</t>
    <phoneticPr fontId="1"/>
  </si>
  <si>
    <t>*</t>
    <phoneticPr fontId="1"/>
  </si>
  <si>
    <t>This confirmation is necessary if the applicant's present organization is</t>
  </si>
  <si>
    <t xml:space="preserve"> the ministry / government institution or any higher education and TVET institution</t>
  </si>
  <si>
    <t>Confirmation by the organization in charge (if there is no Note Verbale/ Letter from the government nominating the applicant)</t>
    <phoneticPr fontId="1"/>
  </si>
  <si>
    <t>I have examined the documents in this form and found them true. Accordingly I agree to nominate this person(s) on behalf of our government.</t>
    <phoneticPr fontId="1"/>
  </si>
  <si>
    <t>4. Work Experience</t>
    <phoneticPr fontId="1"/>
  </si>
  <si>
    <t>Organization</t>
    <phoneticPr fontId="1"/>
  </si>
  <si>
    <t>Department</t>
    <phoneticPr fontId="1"/>
  </si>
  <si>
    <t>Period of Working</t>
    <phoneticPr fontId="1"/>
  </si>
  <si>
    <t>From / To</t>
    <phoneticPr fontId="1"/>
  </si>
  <si>
    <t>Full /
Part Time</t>
    <phoneticPr fontId="1"/>
  </si>
  <si>
    <t>Type of Org.</t>
    <phoneticPr fontId="1"/>
  </si>
  <si>
    <t>*To</t>
    <phoneticPr fontId="1"/>
  </si>
  <si>
    <t>**For the Types of Organization, please choose from the followings:</t>
    <phoneticPr fontId="1"/>
  </si>
  <si>
    <t>A. Ministry / Government Institution</t>
    <phoneticPr fontId="1"/>
  </si>
  <si>
    <t>B. Higher Education and TVET (Technical and Vocational Education and Training) Institutions</t>
    <phoneticPr fontId="1"/>
  </si>
  <si>
    <t>C. Private Sector</t>
    <phoneticPr fontId="1"/>
  </si>
  <si>
    <t>D. Others (non-profit organization etc.)</t>
    <phoneticPr fontId="1"/>
  </si>
  <si>
    <r>
      <rPr>
        <sz val="10"/>
        <rFont val="Arial"/>
        <family val="2"/>
      </rPr>
      <t>*For the details of description of each type of organization,</t>
    </r>
    <r>
      <rPr>
        <sz val="10"/>
        <color theme="1"/>
        <rFont val="Arial"/>
        <family val="2"/>
      </rPr>
      <t xml:space="preserve"> please refer to "Categories of Organization" in 3. 
 Present Organization and Nomination)</t>
    </r>
    <phoneticPr fontId="1"/>
  </si>
  <si>
    <t>5. Declaration</t>
    <phoneticPr fontId="1"/>
  </si>
  <si>
    <r>
      <rPr>
        <b/>
        <sz val="7.5"/>
        <rFont val="ＭＳ Ｐゴシック"/>
        <family val="3"/>
        <charset val="128"/>
      </rPr>
      <t>【</t>
    </r>
    <r>
      <rPr>
        <b/>
        <sz val="7.5"/>
        <rFont val="Arial"/>
        <family val="2"/>
      </rPr>
      <t>Privacy Policy</t>
    </r>
    <r>
      <rPr>
        <b/>
        <sz val="7.5"/>
        <rFont val="ＭＳ Ｐゴシック"/>
        <family val="3"/>
        <charset val="128"/>
      </rPr>
      <t>】</t>
    </r>
    <r>
      <rPr>
        <sz val="7.5"/>
        <rFont val="ＭＳ Ｐゴシック"/>
        <family val="3"/>
        <charset val="128"/>
      </rPr>
      <t xml:space="preserve">
</t>
    </r>
    <r>
      <rPr>
        <sz val="7.5"/>
        <rFont val="Arial"/>
        <family val="2"/>
      </rPr>
      <t xml:space="preserve">The participants/applicants are requested to understand Privacy Policy of JICA as follows.
</t>
    </r>
    <r>
      <rPr>
        <b/>
        <sz val="7.5"/>
        <rFont val="Arial"/>
        <family val="2"/>
      </rPr>
      <t>(1) Scope of Use</t>
    </r>
    <r>
      <rPr>
        <sz val="7.5"/>
        <rFont val="Arial"/>
        <family val="2"/>
      </rPr>
      <t xml:space="preserve">
Personal information specified in this form will be stored, used, or analyzed by JICA only within the scope of conducting and supervising JICA's technical training (long-term) (selection, coordination, travel and life support of the participants in Japan) which is stipulated in Article 40, Paragraph 3 of the Japan International Cooperation Agency Organization Regulations. The personal information contains also medical history information and health certificate.
JICA will provide the personal information to the universities that the applicants wish to enroll.
Once the candidate is accepted by a university, JICA will make a contract for the implementation of the program with that university. 
JICA will not use the acquired personal information for purposes other than the above.
JICA will take safety management measures for the acquired personal information and manage it appropriately in accordance with the privacy policy and internal rules.
</t>
    </r>
    <r>
      <rPr>
        <b/>
        <sz val="7.5"/>
        <rFont val="Arial"/>
        <family val="2"/>
      </rPr>
      <t>(2) Provision of acquired personal information to a third party</t>
    </r>
    <r>
      <rPr>
        <sz val="7.5"/>
        <rFont val="Arial"/>
        <family val="2"/>
      </rPr>
      <t xml:space="preserve">
JICA shall never provide personal information to third parties except as required by law.
However, in the following cases, we will provide personal information and will take the following measures.
</t>
    </r>
    <r>
      <rPr>
        <b/>
        <sz val="7.5"/>
        <rFont val="Arial"/>
        <family val="2"/>
      </rPr>
      <t>(a) In the case of contracted universities for the implementation of the program</t>
    </r>
    <r>
      <rPr>
        <sz val="7.5"/>
        <rFont val="Arial"/>
        <family val="2"/>
      </rPr>
      <t xml:space="preserve">
The use of the personal information is limited to the scope of the commissioned tasks (implementation of the program) and JICA will request the commissioned party to take safety management measures and manage it appropriately, and will confirm the implementation status.
</t>
    </r>
    <r>
      <rPr>
        <b/>
        <sz val="7.5"/>
        <rFont val="Arial"/>
        <family val="2"/>
      </rPr>
      <t>(b) In the case of uncontracted universities for the purpose of admission screening</t>
    </r>
    <r>
      <rPr>
        <sz val="7.5"/>
        <rFont val="Arial"/>
        <family val="2"/>
      </rPr>
      <t xml:space="preserve">
The use of the personal information is limited to the admission screening of the applicants by universities (career, academic background, research plan, medical history information and medical certificate), and JICA will notify the applicants of the name of the universities to which the information is provided and the privacy policy of the universities at the time of its provision.
</t>
    </r>
    <phoneticPr fontId="1"/>
  </si>
  <si>
    <r>
      <rPr>
        <b/>
        <sz val="7.5"/>
        <rFont val="ＭＳ Ｐゴシック"/>
        <family val="3"/>
        <charset val="128"/>
      </rPr>
      <t>【</t>
    </r>
    <r>
      <rPr>
        <b/>
        <sz val="7.5"/>
        <rFont val="Arial"/>
        <family val="2"/>
      </rPr>
      <t>Security Notice</t>
    </r>
    <r>
      <rPr>
        <b/>
        <sz val="7.5"/>
        <rFont val="ＭＳ Ｐゴシック"/>
        <family val="3"/>
        <charset val="128"/>
      </rPr>
      <t>】</t>
    </r>
    <r>
      <rPr>
        <sz val="7.5"/>
        <rFont val="Arial"/>
        <family val="2"/>
      </rPr>
      <t xml:space="preserve">
JICA takes any measures required to prevent leakage, loss, or destruction of acquired information, and to otherwise properly manage such information.
*Information Security Policy of JICA in relation to Personal Information Protection
</t>
    </r>
    <r>
      <rPr>
        <sz val="7.5"/>
        <rFont val="Segoe UI Symbol"/>
        <family val="3"/>
      </rPr>
      <t>■</t>
    </r>
    <r>
      <rPr>
        <sz val="7.5"/>
        <rFont val="Arial"/>
        <family val="2"/>
      </rPr>
      <t xml:space="preserve"> JICA will properly and safely manage personal information collected through Application Forms in accordance with JICA’s Privacy Policy and the relevant laws of Japan concerning protection of personal information and take protection measures to prevent divulgation, loss or damages of such personal information. 
</t>
    </r>
    <r>
      <rPr>
        <sz val="7.5"/>
        <rFont val="Segoe UI Symbol"/>
        <family val="3"/>
      </rPr>
      <t>■</t>
    </r>
    <r>
      <rPr>
        <sz val="7.5"/>
        <rFont val="Arial"/>
        <family val="2"/>
      </rPr>
      <t xml:space="preserve"> Unless otherwise obtained approval from the Applicant him/herself or there are valid reasons such as disclosure under the laws and ordinances, etc. and except for the reasons 1-3 below, JICA will neither provide nor disclose personal information to any third party. JICA will use personal information provided only for the purposes in 1-3 below and will not use the information for any purposes other than those described in 1-3 below without prior approval of the Applicant him/herself.
1. To provide the KCCP to Participants.
2. To provide the KCCP to Participants under the Citizens’ Cooperation Activities.
3. In addition to 1 and 2 above, if the government of Japan or JICA determines it necessary in technical cooperation.
</t>
    </r>
    <r>
      <rPr>
        <sz val="7.5"/>
        <rFont val="ＭＳ Ｐゴシック"/>
        <family val="3"/>
        <charset val="128"/>
      </rPr>
      <t>※</t>
    </r>
    <r>
      <rPr>
        <sz val="7.5"/>
        <rFont val="Arial"/>
        <family val="2"/>
      </rPr>
      <t xml:space="preserve">JICA’s policy for the transfer of personal data from the European Economic Area (EEA) to outside the EEA (to Japan and third countries);
JICA has revised “Bylaws for the Implementation of Personal Information Protection” which was published based on Japan’s legislation by adding new provisions regarding how to deal with personal data within the EEA in order to meet General Data Protection Regulations (GDPR’s) requirements for data protection. Based on the new bylaws, JICA entered into the EU Standard Contractual Clauses (SCCs) which allows us to transfer personal data from offices within the EEA to offices outside the EEA (in Japan and third countries).
</t>
    </r>
    <phoneticPr fontId="1"/>
  </si>
  <si>
    <r>
      <rPr>
        <b/>
        <sz val="7.5"/>
        <rFont val="ＭＳ Ｐゴシック"/>
        <family val="3"/>
        <charset val="128"/>
      </rPr>
      <t>【</t>
    </r>
    <r>
      <rPr>
        <b/>
        <sz val="7.5"/>
        <rFont val="Arial"/>
        <family val="2"/>
      </rPr>
      <t>Copyright Policy</t>
    </r>
    <r>
      <rPr>
        <b/>
        <sz val="7.5"/>
        <rFont val="ＭＳ Ｐゴシック"/>
        <family val="3"/>
        <charset val="128"/>
      </rPr>
      <t>】</t>
    </r>
    <r>
      <rPr>
        <sz val="7.5"/>
        <rFont val="Arial"/>
        <family val="2"/>
      </rPr>
      <t xml:space="preserve">
The participants are requested to comply with the following; 
1. The participants shall use all the documents provided for the KCCP (including texts, materials, etc.), within the scope approved by each copyright holder. 
If the participants apply to online KCCP, the participants shall also comply with terms of use of copyrighted works for the online KCCP that are shown on the JICA website.
(https://www.jica.go.jp/english/our_work/types_of_assistance/tech/acceptance/training/index.html)
2. All the documents for the KCCP (including reports, action plans, presentations, etc.) shall be prepared by the participants themselves in principle. If the participants use a third party’s work (reproduction, photograph, illustration, map, figures, etc.), which is protected under the laws and regulations in the participants’ country or copyright-related multinational agreements, the participants shall obtain a license to use the work within the scope approved by the copyright holder.
3. The participants shall agree that JICA may use the documents prepared by the participants (including but not limited to reproduction, public transmission, distribution and modification) for other programs conducted by JICA (for example, as reference for other KCCP courses and project formulation).
</t>
    </r>
    <phoneticPr fontId="1"/>
  </si>
  <si>
    <r>
      <rPr>
        <b/>
        <sz val="7.5"/>
        <rFont val="ＭＳ Ｐゴシック"/>
        <family val="3"/>
        <charset val="128"/>
      </rPr>
      <t>【</t>
    </r>
    <r>
      <rPr>
        <b/>
        <sz val="7.5"/>
        <rFont val="Arial"/>
        <family val="2"/>
      </rPr>
      <t>Portrait Right Policy</t>
    </r>
    <r>
      <rPr>
        <b/>
        <sz val="7.5"/>
        <rFont val="ＭＳ Ｐゴシック"/>
        <family val="3"/>
        <charset val="128"/>
      </rPr>
      <t>】</t>
    </r>
    <r>
      <rPr>
        <sz val="7.5"/>
        <rFont val="ＭＳ Ｐゴシック"/>
        <family val="3"/>
        <charset val="128"/>
      </rPr>
      <t xml:space="preserve">
</t>
    </r>
    <r>
      <rPr>
        <sz val="7.5"/>
        <rFont val="Arial"/>
        <family val="2"/>
      </rPr>
      <t xml:space="preserve">During the implementation period of KCCP, JICA (including hired photographer and program implementing partners) will shoot photographs and video footage mainly for the following purposes:
</t>
    </r>
    <r>
      <rPr>
        <sz val="7.5"/>
        <rFont val="ＭＳ Ｐゴシック"/>
        <family val="3"/>
        <charset val="128"/>
      </rPr>
      <t>・</t>
    </r>
    <r>
      <rPr>
        <sz val="7.5"/>
        <rFont val="Arial"/>
        <family val="2"/>
      </rPr>
      <t xml:space="preserve"> Use on the website or in SNS administrated/operated by JICA,
</t>
    </r>
    <r>
      <rPr>
        <sz val="7.5"/>
        <rFont val="ＭＳ Ｐゴシック"/>
        <family val="3"/>
        <charset val="128"/>
      </rPr>
      <t>・</t>
    </r>
    <r>
      <rPr>
        <sz val="7.5"/>
        <rFont val="Arial"/>
        <family val="2"/>
      </rPr>
      <t xml:space="preserve"> Use in JICA publications (public relations magazines, annual reports, journals, etc.) in printed or electronic form,
*Photos and images taken will not be used for commercial purposes and the participants</t>
    </r>
    <r>
      <rPr>
        <sz val="7.5"/>
        <rFont val="ＭＳ Ｐゴシック"/>
        <family val="3"/>
        <charset val="128"/>
      </rPr>
      <t>’</t>
    </r>
    <r>
      <rPr>
        <sz val="7.5"/>
        <rFont val="Arial"/>
        <family val="2"/>
      </rPr>
      <t xml:space="preserve"> personal information will not be disclosed to any third party without the consent of the participants.
JICA would appreciate it if the participants of KCCP grant the participants themselves portrait right license to JICA for photos and images taken described above. It is, however, not a requirement of KCCP. The participants do not agree to grant the participants themselves portrait right license to JICA, has absolutely no problem in participating KCCP. JICA respects the intention of each Participant.
</t>
    </r>
    <phoneticPr fontId="1"/>
  </si>
  <si>
    <r>
      <rPr>
        <sz val="8"/>
        <color theme="1"/>
        <rFont val="ＭＳ Ｐゴシック"/>
        <family val="3"/>
        <charset val="128"/>
      </rPr>
      <t>・</t>
    </r>
    <r>
      <rPr>
        <sz val="8"/>
        <color theme="1"/>
        <rFont val="Arial"/>
        <family val="2"/>
      </rPr>
      <t xml:space="preserve">I understand and fully agree to the following terms and conditions set forth above.
</t>
    </r>
    <r>
      <rPr>
        <sz val="8"/>
        <color theme="1"/>
        <rFont val="ＭＳ Ｐゴシック"/>
        <family val="3"/>
        <charset val="128"/>
      </rPr>
      <t>・</t>
    </r>
    <r>
      <rPr>
        <sz val="8"/>
        <color theme="1"/>
        <rFont val="Arial"/>
        <family val="2"/>
      </rPr>
      <t xml:space="preserve">I will be subject to any penalties imposed as a consequence of my failure to abide by the above terms and conditions.
</t>
    </r>
    <r>
      <rPr>
        <sz val="8"/>
        <color theme="1"/>
        <rFont val="ＭＳ Ｐゴシック"/>
        <family val="3"/>
        <charset val="128"/>
      </rPr>
      <t>・</t>
    </r>
    <r>
      <rPr>
        <sz val="8"/>
        <color theme="1"/>
        <rFont val="Arial"/>
        <family val="2"/>
      </rPr>
      <t xml:space="preserve">I understand the intention of JICA on “Portrait Right Policy” mentioned above, and my intention for usage/publication of photographs and videos including the portrait of myself by JICA for the purpose above is as follows: 
</t>
    </r>
    <r>
      <rPr>
        <sz val="8"/>
        <color theme="1"/>
        <rFont val="ＭＳ Ｐゴシック"/>
        <family val="3"/>
        <charset val="128"/>
      </rPr>
      <t>　</t>
    </r>
    <r>
      <rPr>
        <sz val="8"/>
        <color theme="1"/>
        <rFont val="Arial"/>
        <family val="2"/>
      </rPr>
      <t xml:space="preserve">***Please check the box whether you are AGREE or DISAGREE.
</t>
    </r>
    <r>
      <rPr>
        <sz val="14"/>
        <color theme="1"/>
        <rFont val="Arial"/>
        <family val="2"/>
      </rPr>
      <t xml:space="preserve">
  </t>
    </r>
    <r>
      <rPr>
        <sz val="16"/>
        <color theme="1"/>
        <rFont val="Arial"/>
        <family val="2"/>
      </rPr>
      <t xml:space="preserve"> </t>
    </r>
    <r>
      <rPr>
        <sz val="16"/>
        <color theme="1"/>
        <rFont val="ＭＳ Ｐゴシック"/>
        <family val="3"/>
        <charset val="128"/>
      </rPr>
      <t>□</t>
    </r>
    <r>
      <rPr>
        <sz val="16"/>
        <color theme="1"/>
        <rFont val="Arial"/>
        <family val="2"/>
      </rPr>
      <t xml:space="preserve"> Agree  </t>
    </r>
    <r>
      <rPr>
        <sz val="16"/>
        <color theme="1"/>
        <rFont val="ＭＳ Ｐゴシック"/>
        <family val="3"/>
        <charset val="128"/>
      </rPr>
      <t>／　□</t>
    </r>
    <r>
      <rPr>
        <sz val="16"/>
        <color theme="1"/>
        <rFont val="Arial"/>
        <family val="2"/>
      </rPr>
      <t xml:space="preserve"> Disagree  </t>
    </r>
    <phoneticPr fontId="1"/>
  </si>
  <si>
    <t>I certify that the statements I made in this form are true, complete and correct to the best of my knowledge and belief.</t>
    <phoneticPr fontId="1"/>
  </si>
  <si>
    <r>
      <t>By Applicant</t>
    </r>
    <r>
      <rPr>
        <sz val="10"/>
        <color theme="1"/>
        <rFont val="ＭＳ Ｐゴシック"/>
        <family val="3"/>
        <charset val="128"/>
      </rPr>
      <t>　　</t>
    </r>
    <phoneticPr fontId="1"/>
  </si>
  <si>
    <t>Name of Applicant:</t>
    <phoneticPr fontId="1"/>
  </si>
  <si>
    <t xml:space="preserve">Signature: </t>
    <phoneticPr fontId="1"/>
  </si>
  <si>
    <t>DATE (Day / Month / Year):                             /                             /</t>
    <phoneticPr fontId="1"/>
  </si>
  <si>
    <t>Check List</t>
    <phoneticPr fontId="1"/>
  </si>
  <si>
    <t>Please check the following BEFORE printing</t>
    <phoneticPr fontId="1"/>
  </si>
  <si>
    <t>Page</t>
    <phoneticPr fontId="1"/>
  </si>
  <si>
    <t>Check Point</t>
    <phoneticPr fontId="1"/>
  </si>
  <si>
    <t>Applicant</t>
    <phoneticPr fontId="1"/>
  </si>
  <si>
    <t>JICA</t>
    <phoneticPr fontId="1"/>
  </si>
  <si>
    <t>All</t>
    <phoneticPr fontId="1"/>
  </si>
  <si>
    <t>Are all the Yellow columns (MANDATORY to answer) filled out?</t>
    <phoneticPr fontId="1"/>
  </si>
  <si>
    <t>Is the full name written as shown on the Passport? (Check the spelling)
(National ID is acceptable if the applicant does not own a Passport)</t>
    <phoneticPr fontId="1"/>
  </si>
  <si>
    <t>Is the date of birth same as on the Passport or ID?</t>
    <phoneticPr fontId="1"/>
  </si>
  <si>
    <t>Is the applicant's age between 22 to 39? (if not, check qualified age at JICA overseas office in charge of your country)</t>
    <phoneticPr fontId="1"/>
  </si>
  <si>
    <t>Is the name of supervisors chosen from the professor list in the University Information List?</t>
    <phoneticPr fontId="1"/>
  </si>
  <si>
    <t>Do schooling years correspond to the years indicated in the provided University Diploma and Academic Transcript?</t>
    <phoneticPr fontId="1"/>
  </si>
  <si>
    <t>Is the name of the degree same as in the "University Diploma" and "Academic Transcript"?</t>
    <phoneticPr fontId="1"/>
  </si>
  <si>
    <t>If the schooling years do not match with the regular academic period, is it explained in the Remarks column?</t>
    <phoneticPr fontId="1"/>
  </si>
  <si>
    <t>Is the applicant's name of organization, department, and position correctly spelled out? (No abbreviation is allowed)</t>
    <phoneticPr fontId="1"/>
  </si>
  <si>
    <t>Has the applicant entered whether the applicant's present organization is related to the Military / the Ministry of Defense?</t>
    <phoneticPr fontId="1"/>
  </si>
  <si>
    <r>
      <t xml:space="preserve">Is the working history and period of the applicant correctly filled out?
</t>
    </r>
    <r>
      <rPr>
        <sz val="7"/>
        <rFont val="ＭＳ Ｐゴシック"/>
        <family val="3"/>
        <charset val="128"/>
      </rPr>
      <t>･</t>
    </r>
    <r>
      <rPr>
        <sz val="7"/>
        <rFont val="Arial"/>
        <family val="2"/>
      </rPr>
      <t xml:space="preserve">Any employment before university completion is not considered as working history.
</t>
    </r>
    <r>
      <rPr>
        <sz val="7"/>
        <rFont val="ＭＳ Ｐゴシック"/>
        <family val="3"/>
        <charset val="128"/>
      </rPr>
      <t>･</t>
    </r>
    <r>
      <rPr>
        <sz val="7"/>
        <rFont val="Arial"/>
        <family val="2"/>
      </rPr>
      <t>Only full-time working with acquisition of diploma, such as night school, is approved as working experience.</t>
    </r>
    <phoneticPr fontId="1"/>
  </si>
  <si>
    <r>
      <t>In 5. Declaration, has the applicant entered a check mark  (</t>
    </r>
    <r>
      <rPr>
        <sz val="7"/>
        <rFont val="Segoe UI Symbol"/>
        <family val="2"/>
      </rPr>
      <t>✓</t>
    </r>
    <r>
      <rPr>
        <sz val="7"/>
        <rFont val="Arial"/>
        <family val="2"/>
      </rPr>
      <t>) for either Agree or Disagree?</t>
    </r>
    <phoneticPr fontId="1"/>
  </si>
  <si>
    <t>Word File for Annex. 2
Research Plan and Career Plan</t>
    <phoneticPr fontId="1"/>
  </si>
  <si>
    <t>Is the research plan written in format of "Title", "Introduction", "Objective" and "Conclusion",  according to instructions of "Research Plan" of Annex. 2?
(Extreme lack of words may not be accepted.)</t>
    <phoneticPr fontId="1"/>
  </si>
  <si>
    <t>Is the research plan written with the "Title", "Introduction", "Objective" and "Conclusion", respectively followed by Rules of Outline of Research Plan as instructed in Annex. 2-1 Research Plan?</t>
    <phoneticPr fontId="1"/>
  </si>
  <si>
    <r>
      <t xml:space="preserve">Please check the following </t>
    </r>
    <r>
      <rPr>
        <sz val="10"/>
        <color rgb="FFFF0000"/>
        <rFont val="Arial"/>
        <family val="2"/>
      </rPr>
      <t>AFTER</t>
    </r>
    <r>
      <rPr>
        <sz val="10"/>
        <color theme="1"/>
        <rFont val="Arial"/>
        <family val="2"/>
      </rPr>
      <t xml:space="preserve"> printing</t>
    </r>
    <phoneticPr fontId="1"/>
  </si>
  <si>
    <t>Is the applicant's photo attached on the Application form?</t>
    <phoneticPr fontId="1"/>
  </si>
  <si>
    <t>Are the official stamp and signature of the current organization affixed in 3-3.?</t>
    <phoneticPr fontId="1"/>
  </si>
  <si>
    <t>In the Declaration Form, is the signed date within the application period?</t>
    <phoneticPr fontId="1"/>
  </si>
  <si>
    <t>University Diploma</t>
    <phoneticPr fontId="1"/>
  </si>
  <si>
    <t xml:space="preserve">Is the notary seal* affixed to University Diploma?
The copied document of original one is approved only with the original notary seal affixed.
*The notary seal: To officially notarize the copied document, affixed by authorized public institutions or lawyers.  </t>
  </si>
  <si>
    <t>Is the name and date of birth as shown on the Passport or ID? If not, please describe the reason in the letter.</t>
    <phoneticPr fontId="1"/>
  </si>
  <si>
    <t>If not written in English, is the official English translation attached?</t>
    <phoneticPr fontId="1"/>
  </si>
  <si>
    <t>Academic Transcript</t>
  </si>
  <si>
    <t>Is the notary seal affixed to Academic Transcript for all the grades earned in the university?</t>
    <phoneticPr fontId="1"/>
  </si>
  <si>
    <t>If not written in English, is the official English translation attached?</t>
  </si>
  <si>
    <t>Copy of Passport(ID)</t>
    <phoneticPr fontId="1"/>
  </si>
  <si>
    <t>Is the copy of valid Passport (or National ID) attached?</t>
    <phoneticPr fontId="1"/>
  </si>
  <si>
    <t>ID Photo</t>
    <phoneticPr fontId="1"/>
  </si>
  <si>
    <t>Is the applicant's photo (4cm × 3cm) attached on Page 1 of Application Form?</t>
    <phoneticPr fontId="1"/>
  </si>
  <si>
    <r>
      <t xml:space="preserve">Please check the following </t>
    </r>
    <r>
      <rPr>
        <sz val="10"/>
        <color rgb="FFFF0000"/>
        <rFont val="Arial"/>
        <family val="2"/>
      </rPr>
      <t>BEFORE</t>
    </r>
    <r>
      <rPr>
        <sz val="10"/>
        <color theme="1"/>
        <rFont val="Arial"/>
        <family val="2"/>
      </rPr>
      <t xml:space="preserve"> submission</t>
    </r>
    <phoneticPr fontId="1"/>
  </si>
  <si>
    <r>
      <t xml:space="preserve">Are all documents and attachments included? 
</t>
    </r>
    <r>
      <rPr>
        <sz val="8"/>
        <color theme="1"/>
        <rFont val="ＭＳ Ｐゴシック"/>
        <family val="3"/>
        <charset val="128"/>
      </rPr>
      <t>・</t>
    </r>
    <r>
      <rPr>
        <sz val="8"/>
        <color theme="1"/>
        <rFont val="Arial"/>
        <family val="2"/>
      </rPr>
      <t>Application Form,</t>
    </r>
    <r>
      <rPr>
        <sz val="8"/>
        <color theme="1"/>
        <rFont val="ＭＳ Ｐゴシック"/>
        <family val="3"/>
        <charset val="128"/>
      </rPr>
      <t>　
・</t>
    </r>
    <r>
      <rPr>
        <sz val="8"/>
        <color theme="1"/>
        <rFont val="Arial"/>
        <family val="2"/>
      </rPr>
      <t xml:space="preserve">Annex1 (Declaration of desired universities),
</t>
    </r>
    <r>
      <rPr>
        <sz val="8"/>
        <color theme="1"/>
        <rFont val="ＭＳ Ｐゴシック"/>
        <family val="3"/>
        <charset val="128"/>
      </rPr>
      <t>・</t>
    </r>
    <r>
      <rPr>
        <sz val="8"/>
        <color theme="1"/>
        <rFont val="Arial"/>
        <family val="2"/>
      </rPr>
      <t xml:space="preserve">Annex2 (Research Plan and Career Plan),
</t>
    </r>
    <r>
      <rPr>
        <sz val="8"/>
        <color theme="1"/>
        <rFont val="ＭＳ Ｐゴシック"/>
        <family val="3"/>
        <charset val="128"/>
      </rPr>
      <t>・</t>
    </r>
    <r>
      <rPr>
        <sz val="8"/>
        <color theme="1"/>
        <rFont val="Arial"/>
        <family val="2"/>
      </rPr>
      <t xml:space="preserve">University Diploma (and Official English translation if the documents are issued other than English), 
</t>
    </r>
    <r>
      <rPr>
        <sz val="8"/>
        <color theme="1"/>
        <rFont val="ＭＳ Ｐゴシック"/>
        <family val="3"/>
        <charset val="128"/>
      </rPr>
      <t>・</t>
    </r>
    <r>
      <rPr>
        <sz val="8"/>
        <color theme="1"/>
        <rFont val="Arial"/>
        <family val="2"/>
      </rPr>
      <t xml:space="preserve">Academic Transcript (and Official English translation if the documents are issued other than English), 
</t>
    </r>
    <r>
      <rPr>
        <sz val="8"/>
        <color theme="1"/>
        <rFont val="ＭＳ Ｐゴシック"/>
        <family val="3"/>
        <charset val="128"/>
      </rPr>
      <t>・</t>
    </r>
    <r>
      <rPr>
        <sz val="8"/>
        <color theme="1"/>
        <rFont val="Arial"/>
        <family val="2"/>
      </rPr>
      <t xml:space="preserve">Copy of Passport/ID (and English translation if necessary), 
</t>
    </r>
    <r>
      <rPr>
        <sz val="8"/>
        <color theme="1"/>
        <rFont val="ＭＳ Ｐゴシック"/>
        <family val="3"/>
        <charset val="128"/>
      </rPr>
      <t>・</t>
    </r>
    <r>
      <rPr>
        <sz val="8"/>
        <color theme="1"/>
        <rFont val="Arial"/>
        <family val="2"/>
      </rPr>
      <t xml:space="preserve">Physician's Certificate (If required after answering questions in the Medical History),
</t>
    </r>
    <r>
      <rPr>
        <sz val="8"/>
        <color theme="1"/>
        <rFont val="ＭＳ Ｐゴシック"/>
        <family val="3"/>
        <charset val="128"/>
      </rPr>
      <t>・</t>
    </r>
    <r>
      <rPr>
        <sz val="8"/>
        <color theme="1"/>
        <rFont val="Arial"/>
        <family val="2"/>
      </rPr>
      <t xml:space="preserve">Official English Proficiency Certificate as required by the desired university,
</t>
    </r>
    <r>
      <rPr>
        <sz val="8"/>
        <color theme="1"/>
        <rFont val="ＭＳ Ｐゴシック"/>
        <family val="3"/>
        <charset val="128"/>
      </rPr>
      <t>・</t>
    </r>
    <r>
      <rPr>
        <sz val="8"/>
        <color theme="1"/>
        <rFont val="Arial"/>
        <family val="2"/>
      </rPr>
      <t>Master’s Degree Thesis (if any)</t>
    </r>
    <phoneticPr fontId="1"/>
  </si>
  <si>
    <t>SDGs Global Leader JFY2024
Application Form</t>
    <phoneticPr fontId="1"/>
  </si>
  <si>
    <r>
      <t xml:space="preserve">Instruction
</t>
    </r>
    <r>
      <rPr>
        <sz val="10"/>
        <color theme="1"/>
        <rFont val="Arial"/>
        <family val="2"/>
      </rPr>
      <t>1. Fill-in all YELLOW areas (or cells) of this form by computer. (Do NOT handwrite).
2. Fill in the form in English
3. All YELLOW areas MUST be filled-in (Do not leave these areas blank. Please write "N/A" if not applicable).
4. Write proper nouns in full spelling without abbreviation or any omission.
5. Verify what you have entered above using the "Check List" at the later part of the Application Form sheet.</t>
    </r>
    <phoneticPr fontId="1"/>
  </si>
  <si>
    <t>Reg. No.</t>
    <phoneticPr fontId="1"/>
  </si>
  <si>
    <t xml:space="preserve">Please be noted: </t>
    <phoneticPr fontId="1"/>
  </si>
  <si>
    <t xml:space="preserve">  If yes, how many courses are you applying to in total?</t>
    <phoneticPr fontId="1"/>
  </si>
  <si>
    <t>Priority of Choice</t>
    <phoneticPr fontId="1"/>
  </si>
  <si>
    <t>Course Code</t>
    <phoneticPr fontId="1"/>
  </si>
  <si>
    <t>Name of Selected University and Graduate School</t>
    <phoneticPr fontId="1"/>
  </si>
  <si>
    <t>Graduate School</t>
    <phoneticPr fontId="1"/>
  </si>
  <si>
    <t>Course / Program / Degree</t>
    <phoneticPr fontId="1"/>
  </si>
  <si>
    <t>Master/PhD</t>
    <phoneticPr fontId="1"/>
  </si>
  <si>
    <t>Supervisor of choice*</t>
    <phoneticPr fontId="1"/>
  </si>
  <si>
    <t>If you wish to apply for a Ph.D., please make sure to fill in "Supervisor of choice".</t>
    <phoneticPr fontId="1"/>
  </si>
  <si>
    <t>For Master's program, enter the "Supervisor of Choice" section if the name of supervisor is required to fill in.
Please check the list of universities for details.</t>
    <phoneticPr fontId="1"/>
  </si>
  <si>
    <t>[IMPORTANT] Your personal information (educational background, career, health condition, health certificate, etc.) will be released to the universities you have chosen. Please check the university website for details of privacy policy of each university.</t>
    <phoneticPr fontId="1"/>
  </si>
  <si>
    <t>No</t>
  </si>
  <si>
    <t>Program</t>
    <phoneticPr fontId="1"/>
  </si>
  <si>
    <t>Months</t>
    <phoneticPr fontId="1"/>
  </si>
  <si>
    <t>Year 1</t>
    <phoneticPr fontId="1"/>
  </si>
  <si>
    <t>Year 2</t>
    <phoneticPr fontId="1"/>
  </si>
  <si>
    <t>Year 3</t>
    <phoneticPr fontId="1"/>
  </si>
  <si>
    <t>Sex</t>
    <phoneticPr fontId="1"/>
  </si>
  <si>
    <t>Country phone Code</t>
    <phoneticPr fontId="1"/>
  </si>
  <si>
    <t>Religion</t>
    <phoneticPr fontId="1"/>
  </si>
  <si>
    <t>Type of Certificate</t>
  </si>
  <si>
    <t>DB用</t>
    <rPh sb="2" eb="3">
      <t>ヨウ</t>
    </rPh>
    <phoneticPr fontId="1"/>
  </si>
  <si>
    <t>Ministry / Government Institution</t>
    <phoneticPr fontId="1"/>
  </si>
  <si>
    <t>Relationship with military</t>
    <phoneticPr fontId="1"/>
  </si>
  <si>
    <t>Education Level</t>
    <phoneticPr fontId="1"/>
  </si>
  <si>
    <t>Yes/No</t>
    <phoneticPr fontId="1"/>
  </si>
  <si>
    <t>Full/Part</t>
    <phoneticPr fontId="1"/>
  </si>
  <si>
    <t>Type</t>
    <phoneticPr fontId="1"/>
  </si>
  <si>
    <t>English</t>
    <phoneticPr fontId="1"/>
  </si>
  <si>
    <t>year4</t>
    <phoneticPr fontId="1"/>
  </si>
  <si>
    <t>month2</t>
    <phoneticPr fontId="1"/>
  </si>
  <si>
    <t>month3</t>
    <phoneticPr fontId="1"/>
  </si>
  <si>
    <t xml:space="preserve"> Score points obtained</t>
  </si>
  <si>
    <t>symptoms</t>
  </si>
  <si>
    <t>Agriculture Studies Networks for Food Security
（Agri-Net）</t>
  </si>
  <si>
    <t>Jan</t>
    <phoneticPr fontId="1"/>
  </si>
  <si>
    <t>Male</t>
    <phoneticPr fontId="1"/>
  </si>
  <si>
    <t>Afghanistan</t>
  </si>
  <si>
    <t>+1</t>
  </si>
  <si>
    <t>TOEFL iBT</t>
  </si>
  <si>
    <t>A</t>
    <phoneticPr fontId="1"/>
  </si>
  <si>
    <t>National Government</t>
  </si>
  <si>
    <t>University</t>
  </si>
  <si>
    <t>NGO/Private(non-profit)</t>
  </si>
  <si>
    <t>No relationship</t>
  </si>
  <si>
    <t>Father</t>
  </si>
  <si>
    <t>Primary Education</t>
  </si>
  <si>
    <t>Yes</t>
  </si>
  <si>
    <t>Full</t>
  </si>
  <si>
    <t>Excellent</t>
    <phoneticPr fontId="1"/>
  </si>
  <si>
    <t>Master's degree candidates are not accepted</t>
    <phoneticPr fontId="1"/>
  </si>
  <si>
    <t>Waiting score</t>
    <phoneticPr fontId="1"/>
  </si>
  <si>
    <t>Cough</t>
  </si>
  <si>
    <t>Legal and Judicial Human Resources Development</t>
  </si>
  <si>
    <t>Feb</t>
    <phoneticPr fontId="1"/>
  </si>
  <si>
    <t>Female</t>
    <phoneticPr fontId="1"/>
  </si>
  <si>
    <t>Albania</t>
  </si>
  <si>
    <t>+1-242</t>
  </si>
  <si>
    <t>TOEIC Listening&amp;Reading Test</t>
  </si>
  <si>
    <t>B</t>
    <phoneticPr fontId="1"/>
  </si>
  <si>
    <t>Local Government</t>
  </si>
  <si>
    <t>Self-employed</t>
  </si>
  <si>
    <t>the Military, an active military personnel or a military personnel listed in the muster roll/military register</t>
  </si>
  <si>
    <t>Mother</t>
  </si>
  <si>
    <t>Lower Secondary Education</t>
  </si>
  <si>
    <t>Part</t>
  </si>
  <si>
    <t>Good</t>
    <phoneticPr fontId="1"/>
  </si>
  <si>
    <t>PhD candidates are not accepted</t>
    <phoneticPr fontId="1"/>
  </si>
  <si>
    <t>See above</t>
    <phoneticPr fontId="1"/>
  </si>
  <si>
    <t>Sputum expectoration</t>
    <phoneticPr fontId="1"/>
  </si>
  <si>
    <t>Human Resources Development on Public International Law</t>
  </si>
  <si>
    <t>Mar</t>
    <phoneticPr fontId="1"/>
  </si>
  <si>
    <t>Rather not say</t>
  </si>
  <si>
    <t>Algeria</t>
  </si>
  <si>
    <t>+1-246</t>
  </si>
  <si>
    <t>IELTS</t>
  </si>
  <si>
    <t>C_</t>
    <phoneticPr fontId="1"/>
  </si>
  <si>
    <t>Public Enterprise</t>
  </si>
  <si>
    <t>Fresh Graduate</t>
  </si>
  <si>
    <t>an organization affiliated with the Military, or a personnel who does not belong to the military at present but is listed in the muster roll/military register</t>
  </si>
  <si>
    <t>Husband</t>
  </si>
  <si>
    <t>Upper Secondary Education</t>
  </si>
  <si>
    <t>N/A</t>
  </si>
  <si>
    <t>C</t>
    <phoneticPr fontId="1"/>
  </si>
  <si>
    <t>Fair</t>
    <phoneticPr fontId="1"/>
  </si>
  <si>
    <t>N/A</t>
    <phoneticPr fontId="1"/>
  </si>
  <si>
    <t>Hemoptysis</t>
  </si>
  <si>
    <t>Investment Promotion and Industrial Development for Asian Region</t>
  </si>
  <si>
    <t>Apr</t>
    <phoneticPr fontId="1"/>
  </si>
  <si>
    <t>American Samoa</t>
  </si>
  <si>
    <t>+1-264</t>
  </si>
  <si>
    <t>Duolingo</t>
    <phoneticPr fontId="1"/>
  </si>
  <si>
    <t>D</t>
    <phoneticPr fontId="1"/>
  </si>
  <si>
    <t>Unemployed</t>
  </si>
  <si>
    <t>the Department or the Ministry of Defense, an organization affiliated with the Ministry of Defense, or staff of the Ministry of Defense</t>
  </si>
  <si>
    <t>Wife</t>
  </si>
  <si>
    <t>Higher Education</t>
  </si>
  <si>
    <t>Poor</t>
    <phoneticPr fontId="1"/>
  </si>
  <si>
    <t>Night sweats</t>
  </si>
  <si>
    <t>ABE Initiative</t>
  </si>
  <si>
    <t>May</t>
    <phoneticPr fontId="1"/>
  </si>
  <si>
    <t>Andorra</t>
  </si>
  <si>
    <t>+1-268</t>
  </si>
  <si>
    <t>an civilian organization but with military personnel or a military division within the organization</t>
  </si>
  <si>
    <t>Brother</t>
  </si>
  <si>
    <t>Weight loss</t>
  </si>
  <si>
    <t>Project for Human Resources Development of Public Administration for Sustainable Development</t>
  </si>
  <si>
    <t>Jun</t>
    <phoneticPr fontId="1"/>
  </si>
  <si>
    <t>Angola</t>
  </si>
  <si>
    <t>+1-284</t>
  </si>
  <si>
    <t>To be taken</t>
    <phoneticPr fontId="1"/>
  </si>
  <si>
    <t>an organization which will be affiliated with or under the control of the Military in times of emergency as specified clearly in its organic law/law of establishment</t>
  </si>
  <si>
    <t>Sister</t>
  </si>
  <si>
    <t>Fever</t>
  </si>
  <si>
    <t>(Africa) SDGs Global Leader</t>
  </si>
  <si>
    <t>Jul</t>
    <phoneticPr fontId="1"/>
  </si>
  <si>
    <t>Anguilla</t>
  </si>
  <si>
    <t>+1-340</t>
  </si>
  <si>
    <t>Not decided</t>
    <phoneticPr fontId="1"/>
  </si>
  <si>
    <t>Uncle</t>
  </si>
  <si>
    <t>(East and Central Asia) SDGs Global Leader</t>
  </si>
  <si>
    <t>Aug</t>
    <phoneticPr fontId="1"/>
  </si>
  <si>
    <t>Antarctica</t>
  </si>
  <si>
    <t>+1-345</t>
  </si>
  <si>
    <t>Aunt</t>
  </si>
  <si>
    <t>(Latin America) SDGs Global Leader</t>
  </si>
  <si>
    <t>Sep</t>
    <phoneticPr fontId="1"/>
  </si>
  <si>
    <t>Antigua and Barbuda</t>
  </si>
  <si>
    <t>+1-441</t>
  </si>
  <si>
    <t>Son</t>
  </si>
  <si>
    <t>(Middle East and Europe) SDGs Global Leader</t>
  </si>
  <si>
    <t>Oct</t>
    <phoneticPr fontId="1"/>
  </si>
  <si>
    <t>Argentina</t>
  </si>
  <si>
    <t>+1-473</t>
  </si>
  <si>
    <t>Daughter</t>
  </si>
  <si>
    <t xml:space="preserve">(Pacific Islands) SDGs Global Leader </t>
  </si>
  <si>
    <t>Nov</t>
    <phoneticPr fontId="1"/>
  </si>
  <si>
    <t>Armenia</t>
  </si>
  <si>
    <t>+1-649</t>
  </si>
  <si>
    <t>Cousin</t>
  </si>
  <si>
    <t>(South Asia) SDGs Global Leader</t>
  </si>
  <si>
    <t>Dec</t>
    <phoneticPr fontId="1"/>
  </si>
  <si>
    <t>Aruba</t>
  </si>
  <si>
    <t>+1-664</t>
  </si>
  <si>
    <t xml:space="preserve">(Southeast Asia) SDGs Global Leader </t>
  </si>
  <si>
    <t>Australia</t>
  </si>
  <si>
    <t>+1-670</t>
  </si>
  <si>
    <t>DB用
誕生日</t>
    <rPh sb="2" eb="3">
      <t>ヨウ</t>
    </rPh>
    <rPh sb="4" eb="7">
      <t>タンジョウビ</t>
    </rPh>
    <phoneticPr fontId="1"/>
  </si>
  <si>
    <t>Austria</t>
  </si>
  <si>
    <t>+1-671</t>
  </si>
  <si>
    <t>DB用
英語</t>
    <rPh sb="2" eb="3">
      <t>ヨウ</t>
    </rPh>
    <rPh sb="4" eb="6">
      <t>エイゴ</t>
    </rPh>
    <phoneticPr fontId="1"/>
  </si>
  <si>
    <t>Azerbaijan</t>
  </si>
  <si>
    <t>+1-684</t>
  </si>
  <si>
    <t>Bahamas</t>
  </si>
  <si>
    <t>+1-721</t>
  </si>
  <si>
    <t>Bahrain</t>
  </si>
  <si>
    <t>+1-758</t>
  </si>
  <si>
    <t>Bangladesh</t>
  </si>
  <si>
    <t>+1-767</t>
  </si>
  <si>
    <t>Barbados</t>
  </si>
  <si>
    <t>+1-784</t>
  </si>
  <si>
    <t>Belarus</t>
  </si>
  <si>
    <t>+1-787, 1-939</t>
  </si>
  <si>
    <t>Belgium</t>
  </si>
  <si>
    <t>+1-809, 1-829, 1-849</t>
  </si>
  <si>
    <t>Belize</t>
  </si>
  <si>
    <t>+1-868</t>
  </si>
  <si>
    <t>Benin</t>
  </si>
  <si>
    <t>+1-869</t>
  </si>
  <si>
    <t>Bermuda</t>
  </si>
  <si>
    <t>+1-876</t>
  </si>
  <si>
    <t>Bhutan</t>
  </si>
  <si>
    <t>+20</t>
  </si>
  <si>
    <t>Bolivia, Plurinational State of</t>
  </si>
  <si>
    <t>+211</t>
  </si>
  <si>
    <t>Bonaire, Sint Eustatius and Saba</t>
    <phoneticPr fontId="1"/>
  </si>
  <si>
    <t>+212</t>
  </si>
  <si>
    <t>Bosnia and Herzegovina</t>
  </si>
  <si>
    <t>+213</t>
  </si>
  <si>
    <t>Botswana</t>
  </si>
  <si>
    <t>+216</t>
  </si>
  <si>
    <t>Bouvet Island</t>
  </si>
  <si>
    <t>+218</t>
  </si>
  <si>
    <t>Brazil</t>
  </si>
  <si>
    <t>+220</t>
  </si>
  <si>
    <t>British Indian Ocean Territory</t>
  </si>
  <si>
    <t>+221</t>
  </si>
  <si>
    <t>Brunei Darussalam</t>
  </si>
  <si>
    <t>+222</t>
  </si>
  <si>
    <t>Bulgaria</t>
  </si>
  <si>
    <t>+223</t>
  </si>
  <si>
    <t>Burkina Faso</t>
  </si>
  <si>
    <t>+224</t>
  </si>
  <si>
    <t>Burundi</t>
  </si>
  <si>
    <t>+225</t>
  </si>
  <si>
    <t>Cambodia</t>
  </si>
  <si>
    <t>+226</t>
  </si>
  <si>
    <t>Cameroon</t>
  </si>
  <si>
    <t>+227</t>
  </si>
  <si>
    <t>Canada</t>
  </si>
  <si>
    <t>+228</t>
  </si>
  <si>
    <t>Cape Verde</t>
  </si>
  <si>
    <t>+229</t>
  </si>
  <si>
    <t>Cayman Islands</t>
  </si>
  <si>
    <t>+230</t>
  </si>
  <si>
    <t>Central African Republic</t>
  </si>
  <si>
    <t>+231</t>
  </si>
  <si>
    <t>Chad</t>
  </si>
  <si>
    <t>+232</t>
  </si>
  <si>
    <t>Chile</t>
  </si>
  <si>
    <t>+233</t>
  </si>
  <si>
    <t>China</t>
  </si>
  <si>
    <t>+234</t>
  </si>
  <si>
    <t>Christmas Island</t>
  </si>
  <si>
    <t>+235</t>
  </si>
  <si>
    <t>Cocos (Keeling) Islands</t>
  </si>
  <si>
    <t>+236</t>
  </si>
  <si>
    <t>Colombia</t>
  </si>
  <si>
    <t>+237</t>
  </si>
  <si>
    <t>Comoros</t>
  </si>
  <si>
    <t>+238</t>
  </si>
  <si>
    <t>Congo</t>
  </si>
  <si>
    <t>+239</t>
  </si>
  <si>
    <t>Congo, DR</t>
  </si>
  <si>
    <t>+240</t>
  </si>
  <si>
    <t>Cook Islands</t>
  </si>
  <si>
    <t>+241</t>
  </si>
  <si>
    <t>Costa Rica</t>
  </si>
  <si>
    <t>+242</t>
  </si>
  <si>
    <t>Croatia</t>
  </si>
  <si>
    <t>+243</t>
  </si>
  <si>
    <t>Cuba</t>
  </si>
  <si>
    <t>+244</t>
  </si>
  <si>
    <t>Curacao</t>
  </si>
  <si>
    <t>+245</t>
  </si>
  <si>
    <t>Cyprus</t>
  </si>
  <si>
    <t>+246</t>
  </si>
  <si>
    <t>Czech Republic</t>
  </si>
  <si>
    <t>+248</t>
  </si>
  <si>
    <t>Denmark</t>
  </si>
  <si>
    <t>+249</t>
  </si>
  <si>
    <t>Djibouti</t>
  </si>
  <si>
    <t>+250</t>
  </si>
  <si>
    <t>Dominica</t>
  </si>
  <si>
    <t>+251</t>
  </si>
  <si>
    <t>Dominican Republic</t>
  </si>
  <si>
    <t>+252</t>
  </si>
  <si>
    <t>Ecuador</t>
  </si>
  <si>
    <t>+253</t>
  </si>
  <si>
    <t>Egypt</t>
  </si>
  <si>
    <t>+254</t>
  </si>
  <si>
    <t>El Salvador</t>
  </si>
  <si>
    <t>+255</t>
  </si>
  <si>
    <t>Equatorial Guinea</t>
  </si>
  <si>
    <t>+256</t>
  </si>
  <si>
    <t>Eritrea</t>
  </si>
  <si>
    <t>+257</t>
  </si>
  <si>
    <t>Estonia</t>
  </si>
  <si>
    <t>+258</t>
  </si>
  <si>
    <t>Ethiopia</t>
  </si>
  <si>
    <t>+260</t>
  </si>
  <si>
    <t>Falkland Islands (Malvinas)</t>
  </si>
  <si>
    <t>+261</t>
  </si>
  <si>
    <t>Faroe Islands</t>
  </si>
  <si>
    <t>+262</t>
  </si>
  <si>
    <t>Fiji</t>
  </si>
  <si>
    <t>+263</t>
  </si>
  <si>
    <t>Finland</t>
  </si>
  <si>
    <t>+264</t>
  </si>
  <si>
    <t>France</t>
  </si>
  <si>
    <t>+265</t>
  </si>
  <si>
    <t>French Guiana</t>
  </si>
  <si>
    <t>+266</t>
  </si>
  <si>
    <t>French Polynesia</t>
  </si>
  <si>
    <t>+267</t>
  </si>
  <si>
    <t>French Southern Territories</t>
  </si>
  <si>
    <t>+268</t>
  </si>
  <si>
    <t>Gabon</t>
  </si>
  <si>
    <t>+269</t>
  </si>
  <si>
    <t>Gambia</t>
  </si>
  <si>
    <t>+27</t>
  </si>
  <si>
    <t>Georgia</t>
  </si>
  <si>
    <t>+290</t>
  </si>
  <si>
    <t>Germany</t>
  </si>
  <si>
    <t>+291</t>
  </si>
  <si>
    <t>Ghana</t>
  </si>
  <si>
    <t>+297</t>
  </si>
  <si>
    <t>Gibraltar</t>
  </si>
  <si>
    <t>+298</t>
  </si>
  <si>
    <t>Greece</t>
  </si>
  <si>
    <t>+299</t>
  </si>
  <si>
    <t>Greenland</t>
  </si>
  <si>
    <t>+30</t>
  </si>
  <si>
    <t>Grenada</t>
  </si>
  <si>
    <t>+31</t>
  </si>
  <si>
    <t>Guadeloupe</t>
  </si>
  <si>
    <t>+32</t>
  </si>
  <si>
    <t>Guam</t>
  </si>
  <si>
    <t>+33</t>
  </si>
  <si>
    <t>Guatemala</t>
  </si>
  <si>
    <t>+34</t>
  </si>
  <si>
    <t>Guernsey</t>
  </si>
  <si>
    <t>+350</t>
  </si>
  <si>
    <t>Guinea</t>
  </si>
  <si>
    <t>+351</t>
  </si>
  <si>
    <t>Guinea-Bissau</t>
  </si>
  <si>
    <t>+352</t>
  </si>
  <si>
    <t>Guyana</t>
  </si>
  <si>
    <t>+353</t>
  </si>
  <si>
    <t>Haiti</t>
  </si>
  <si>
    <t>+354</t>
  </si>
  <si>
    <t>Heard Island and McDonald Islands</t>
  </si>
  <si>
    <t>+355</t>
  </si>
  <si>
    <t>Holy See (Vatican City State)</t>
    <phoneticPr fontId="1"/>
  </si>
  <si>
    <t>+356</t>
  </si>
  <si>
    <t>Honduras</t>
  </si>
  <si>
    <t>+357</t>
  </si>
  <si>
    <t>Hong Kong</t>
  </si>
  <si>
    <t>+358</t>
  </si>
  <si>
    <t>Hungary</t>
  </si>
  <si>
    <t>+359</t>
  </si>
  <si>
    <t>Iceland</t>
  </si>
  <si>
    <t>+36</t>
  </si>
  <si>
    <t>India</t>
  </si>
  <si>
    <t>+370</t>
  </si>
  <si>
    <t>Indonesia</t>
  </si>
  <si>
    <t>+371</t>
  </si>
  <si>
    <t>Iran</t>
  </si>
  <si>
    <t>+372</t>
  </si>
  <si>
    <t>Iraq</t>
  </si>
  <si>
    <t>+373</t>
  </si>
  <si>
    <t>Ireland</t>
  </si>
  <si>
    <t>+374</t>
  </si>
  <si>
    <t>Isle of Man</t>
  </si>
  <si>
    <t>+375</t>
  </si>
  <si>
    <t>Israel</t>
  </si>
  <si>
    <t>+376</t>
  </si>
  <si>
    <t>Italy</t>
  </si>
  <si>
    <t>+377</t>
  </si>
  <si>
    <t>Ivory Coast (Côte d'Ivoire)</t>
  </si>
  <si>
    <t>+378</t>
  </si>
  <si>
    <t>Jamaica</t>
  </si>
  <si>
    <t>+379</t>
  </si>
  <si>
    <t>Japan</t>
  </si>
  <si>
    <t>+380</t>
  </si>
  <si>
    <t>Jersey</t>
  </si>
  <si>
    <t>+381</t>
  </si>
  <si>
    <t>Jordan</t>
  </si>
  <si>
    <t>+382</t>
  </si>
  <si>
    <t>Kazakhstan</t>
  </si>
  <si>
    <t>+383</t>
  </si>
  <si>
    <t>Kenya</t>
  </si>
  <si>
    <t>+385</t>
  </si>
  <si>
    <t>Kingdom of Eswatini</t>
  </si>
  <si>
    <t>+386</t>
  </si>
  <si>
    <t>Kiribati</t>
  </si>
  <si>
    <t>+387</t>
  </si>
  <si>
    <t>Korea, Republic of</t>
  </si>
  <si>
    <t>+389</t>
  </si>
  <si>
    <t>Kuwait</t>
  </si>
  <si>
    <t>+39</t>
  </si>
  <si>
    <t>Kyrgyzstan</t>
  </si>
  <si>
    <t>+40</t>
  </si>
  <si>
    <t>Lao People's Democratic Republic</t>
  </si>
  <si>
    <t>+41</t>
  </si>
  <si>
    <t>Latvia</t>
  </si>
  <si>
    <t>+420</t>
  </si>
  <si>
    <t>Lebanon</t>
  </si>
  <si>
    <t>+421</t>
  </si>
  <si>
    <t>Lesotho</t>
  </si>
  <si>
    <t>+423</t>
  </si>
  <si>
    <t>Liberia</t>
  </si>
  <si>
    <t>+43</t>
  </si>
  <si>
    <t>Libya</t>
  </si>
  <si>
    <t>+44</t>
  </si>
  <si>
    <t>Liechtenstein</t>
  </si>
  <si>
    <t>+44-1481</t>
  </si>
  <si>
    <t>Lithuania</t>
  </si>
  <si>
    <t>+44-1534</t>
  </si>
  <si>
    <t>Luxembourg</t>
  </si>
  <si>
    <t>+44-1624</t>
  </si>
  <si>
    <t>Macao</t>
  </si>
  <si>
    <t>+45</t>
  </si>
  <si>
    <t>Macedonia, Republic of</t>
  </si>
  <si>
    <t>+46</t>
  </si>
  <si>
    <t>Madagascar</t>
  </si>
  <si>
    <t>+47</t>
  </si>
  <si>
    <t>Malawi</t>
  </si>
  <si>
    <t>+48</t>
  </si>
  <si>
    <t>Malaysia</t>
  </si>
  <si>
    <t>+49</t>
  </si>
  <si>
    <t>Maldives</t>
  </si>
  <si>
    <t>+500</t>
  </si>
  <si>
    <t>Mali</t>
  </si>
  <si>
    <t>+501</t>
  </si>
  <si>
    <t>Malta</t>
  </si>
  <si>
    <t>+502</t>
  </si>
  <si>
    <t>Marshall Islands</t>
  </si>
  <si>
    <t>+503</t>
  </si>
  <si>
    <t>Martinique</t>
  </si>
  <si>
    <t>+504</t>
  </si>
  <si>
    <t>Mauritania</t>
  </si>
  <si>
    <t>+505</t>
  </si>
  <si>
    <t>Mauritius</t>
  </si>
  <si>
    <t>+506</t>
  </si>
  <si>
    <t>Mayotte</t>
  </si>
  <si>
    <t>+507</t>
  </si>
  <si>
    <t>Mexico</t>
  </si>
  <si>
    <t>+508</t>
  </si>
  <si>
    <t>Micronesia, Federated States of</t>
  </si>
  <si>
    <t>+509</t>
  </si>
  <si>
    <t>Moldova, Republic of</t>
  </si>
  <si>
    <t>+51</t>
  </si>
  <si>
    <t>Monaco</t>
  </si>
  <si>
    <t>+52</t>
  </si>
  <si>
    <t>Mongolia</t>
  </si>
  <si>
    <t>+53</t>
  </si>
  <si>
    <t>Montenegro</t>
  </si>
  <si>
    <t>+54</t>
  </si>
  <si>
    <t>Montserrat</t>
  </si>
  <si>
    <t>+55</t>
  </si>
  <si>
    <t>Morocco</t>
  </si>
  <si>
    <t>+56</t>
  </si>
  <si>
    <t>Mozambique</t>
  </si>
  <si>
    <t>+57</t>
  </si>
  <si>
    <t>Myanmar</t>
  </si>
  <si>
    <t>+58</t>
  </si>
  <si>
    <t>Namibia</t>
  </si>
  <si>
    <t>+590</t>
  </si>
  <si>
    <t>Nauru</t>
  </si>
  <si>
    <t>+591</t>
  </si>
  <si>
    <t>Nepal</t>
  </si>
  <si>
    <t>+592</t>
  </si>
  <si>
    <t>Netherlands</t>
  </si>
  <si>
    <t>+593</t>
  </si>
  <si>
    <t>New Caledonia</t>
  </si>
  <si>
    <t>+594</t>
  </si>
  <si>
    <t>New Zealand</t>
  </si>
  <si>
    <t>+595</t>
  </si>
  <si>
    <t>Nicaragua</t>
  </si>
  <si>
    <t>+596</t>
  </si>
  <si>
    <t>Niger</t>
  </si>
  <si>
    <t>+597</t>
  </si>
  <si>
    <t>Nigeria</t>
  </si>
  <si>
    <t>+598</t>
  </si>
  <si>
    <t>Niue</t>
  </si>
  <si>
    <t>+599</t>
  </si>
  <si>
    <t>Norfolk Island</t>
  </si>
  <si>
    <t>+60</t>
  </si>
  <si>
    <t>North Korea</t>
  </si>
  <si>
    <t>+61</t>
  </si>
  <si>
    <t>Northern Mariana Islands</t>
  </si>
  <si>
    <t>+62</t>
  </si>
  <si>
    <t>Norway</t>
  </si>
  <si>
    <t>+63</t>
  </si>
  <si>
    <t>Oman</t>
  </si>
  <si>
    <t>+64</t>
  </si>
  <si>
    <t>Pakistan</t>
  </si>
  <si>
    <t>+65</t>
  </si>
  <si>
    <t>Palau</t>
  </si>
  <si>
    <t>+66</t>
  </si>
  <si>
    <t>Palestinian Territory, Occupied</t>
  </si>
  <si>
    <t>+670</t>
  </si>
  <si>
    <t>Panama</t>
  </si>
  <si>
    <t>+672</t>
  </si>
  <si>
    <t>Papua New Guinea</t>
  </si>
  <si>
    <t>+673</t>
  </si>
  <si>
    <t>Paraguay</t>
  </si>
  <si>
    <t>+674</t>
  </si>
  <si>
    <t>Peru</t>
  </si>
  <si>
    <t>+675</t>
  </si>
  <si>
    <t>Philippines</t>
  </si>
  <si>
    <t>+676</t>
  </si>
  <si>
    <t>Pitcairn</t>
  </si>
  <si>
    <t>+677</t>
  </si>
  <si>
    <t>Poland</t>
  </si>
  <si>
    <t>+678</t>
  </si>
  <si>
    <t>Portugal</t>
  </si>
  <si>
    <t>+679</t>
  </si>
  <si>
    <t>Puerto Rico</t>
  </si>
  <si>
    <t>+680</t>
  </si>
  <si>
    <t>Qatar</t>
  </si>
  <si>
    <t>+681</t>
  </si>
  <si>
    <t>Republic of Kosovo</t>
  </si>
  <si>
    <t>+682</t>
  </si>
  <si>
    <t>Reunion</t>
  </si>
  <si>
    <t>+683</t>
  </si>
  <si>
    <t>Romania</t>
  </si>
  <si>
    <t>+685</t>
  </si>
  <si>
    <t>Russian Federation</t>
  </si>
  <si>
    <t>+686</t>
  </si>
  <si>
    <t>Rwanda</t>
  </si>
  <si>
    <t>+687</t>
  </si>
  <si>
    <t>Saint Barthelemy</t>
  </si>
  <si>
    <t>+688</t>
  </si>
  <si>
    <t>Saint Kitts and Nevis</t>
  </si>
  <si>
    <t>+689</t>
  </si>
  <si>
    <t>Saint Lucia</t>
  </si>
  <si>
    <t>+690</t>
  </si>
  <si>
    <t>Saint Martin (French part)</t>
  </si>
  <si>
    <t>+691</t>
  </si>
  <si>
    <t>Saint Pierre and Miquelon</t>
  </si>
  <si>
    <t>+692</t>
  </si>
  <si>
    <t>Saint Vincent and the Grenadines</t>
  </si>
  <si>
    <t>+7</t>
  </si>
  <si>
    <t>Samoa</t>
  </si>
  <si>
    <t>+81</t>
  </si>
  <si>
    <t>San Marino</t>
  </si>
  <si>
    <t>+82</t>
  </si>
  <si>
    <t>Sao Tome and Principe</t>
  </si>
  <si>
    <t>+84</t>
  </si>
  <si>
    <t>Saudi Arabia</t>
  </si>
  <si>
    <t>+850</t>
  </si>
  <si>
    <t>Senegal</t>
  </si>
  <si>
    <t>+852</t>
  </si>
  <si>
    <t>Serbia</t>
  </si>
  <si>
    <t>+853</t>
  </si>
  <si>
    <t>Seychelles</t>
  </si>
  <si>
    <t>+855</t>
  </si>
  <si>
    <t>Sierra Leone</t>
  </si>
  <si>
    <t>+856</t>
  </si>
  <si>
    <t>Singapore</t>
  </si>
  <si>
    <t>+86</t>
  </si>
  <si>
    <t>Sint Maarten (Dutch part)</t>
  </si>
  <si>
    <t>+880</t>
  </si>
  <si>
    <t>Slovakia</t>
  </si>
  <si>
    <t>+886</t>
  </si>
  <si>
    <t>Slovenia</t>
  </si>
  <si>
    <t>+90</t>
  </si>
  <si>
    <t>Solomon Islands</t>
  </si>
  <si>
    <t>+91</t>
  </si>
  <si>
    <t>Somalia</t>
  </si>
  <si>
    <t>+92</t>
  </si>
  <si>
    <t>Sou. Georgia and the Sou. Sandwich Is.</t>
    <phoneticPr fontId="1"/>
  </si>
  <si>
    <t>+93</t>
    <phoneticPr fontId="1"/>
  </si>
  <si>
    <t>South Africa</t>
  </si>
  <si>
    <t>+94</t>
  </si>
  <si>
    <t>South Sudan</t>
  </si>
  <si>
    <t>+95</t>
  </si>
  <si>
    <t>Spain</t>
  </si>
  <si>
    <t>+960</t>
  </si>
  <si>
    <t>Sri Lanka</t>
  </si>
  <si>
    <t>+961</t>
  </si>
  <si>
    <t>St. Helena Ascension-Tristanda Cunha</t>
    <phoneticPr fontId="1"/>
  </si>
  <si>
    <t>+962</t>
  </si>
  <si>
    <t>Sudan</t>
  </si>
  <si>
    <t>+963</t>
  </si>
  <si>
    <t>Suriname</t>
  </si>
  <si>
    <t>+964</t>
  </si>
  <si>
    <t>Svalbard and Jan Mayen</t>
  </si>
  <si>
    <t>+965</t>
  </si>
  <si>
    <t>Sweden</t>
  </si>
  <si>
    <t>+966</t>
  </si>
  <si>
    <t>Switzerland</t>
  </si>
  <si>
    <t>+967</t>
  </si>
  <si>
    <t>Syria</t>
  </si>
  <si>
    <t>+968</t>
  </si>
  <si>
    <t>Taiwan</t>
  </si>
  <si>
    <t>+970</t>
  </si>
  <si>
    <t>Tajikistan</t>
  </si>
  <si>
    <t>+971</t>
  </si>
  <si>
    <t>Tanzania, United Republic of</t>
  </si>
  <si>
    <t>+972</t>
  </si>
  <si>
    <t>Thailand</t>
  </si>
  <si>
    <t>+973</t>
  </si>
  <si>
    <t>Timor-Leste</t>
  </si>
  <si>
    <t>+974</t>
  </si>
  <si>
    <t>Togo</t>
  </si>
  <si>
    <t>+975</t>
  </si>
  <si>
    <t>Tokelau</t>
  </si>
  <si>
    <t>+976</t>
  </si>
  <si>
    <t>Tonga</t>
  </si>
  <si>
    <t>+977</t>
  </si>
  <si>
    <t>Trinidad and Tobago</t>
  </si>
  <si>
    <t>+98</t>
  </si>
  <si>
    <t>Tunisia</t>
  </si>
  <si>
    <t>+992</t>
  </si>
  <si>
    <t>Turkey</t>
  </si>
  <si>
    <t>+993</t>
  </si>
  <si>
    <t>Turkmenistan</t>
  </si>
  <si>
    <t>+994</t>
  </si>
  <si>
    <t>Turks and Caicos Islands</t>
  </si>
  <si>
    <t>+995</t>
  </si>
  <si>
    <t>Tuvalu</t>
  </si>
  <si>
    <t>+996</t>
  </si>
  <si>
    <t>Uganda</t>
  </si>
  <si>
    <t>+998</t>
  </si>
  <si>
    <t>Ukraine</t>
  </si>
  <si>
    <t>United Arab Emirates</t>
  </si>
  <si>
    <t>United Kingdom</t>
  </si>
  <si>
    <t>United States</t>
  </si>
  <si>
    <t>United States Minor Outlying Is.</t>
    <phoneticPr fontId="1"/>
  </si>
  <si>
    <t>Uruguay</t>
  </si>
  <si>
    <t>Uzbekistan</t>
  </si>
  <si>
    <t>Vanuatu</t>
  </si>
  <si>
    <t>Venezuela</t>
  </si>
  <si>
    <t>Viet Nam</t>
  </si>
  <si>
    <t>Virgin Islands, British</t>
  </si>
  <si>
    <t>Virgin Islands, U.S.</t>
  </si>
  <si>
    <t>Wallis and Futuna</t>
  </si>
  <si>
    <t>Western Sahara</t>
  </si>
  <si>
    <t>Yemen</t>
  </si>
  <si>
    <t>Zambia</t>
  </si>
  <si>
    <t>Zimbabwe</t>
  </si>
  <si>
    <t>School Code</t>
    <phoneticPr fontId="1"/>
  </si>
  <si>
    <t>School</t>
    <phoneticPr fontId="1"/>
  </si>
  <si>
    <t>Course</t>
    <phoneticPr fontId="1"/>
  </si>
  <si>
    <t>Master</t>
    <phoneticPr fontId="1"/>
  </si>
  <si>
    <t>Link for Ms</t>
    <phoneticPr fontId="1"/>
  </si>
  <si>
    <t>Link for Phd</t>
    <phoneticPr fontId="1"/>
  </si>
  <si>
    <t>Application Period (Showing Only Regular Student)</t>
    <phoneticPr fontId="1"/>
  </si>
  <si>
    <t>6201A</t>
  </si>
  <si>
    <t>Ehime University</t>
  </si>
  <si>
    <t>Graduate School of Science and Engineering</t>
  </si>
  <si>
    <t xml:space="preserve">Science and Engineerin/Natural Science </t>
  </si>
  <si>
    <t>Mandatory</t>
  </si>
  <si>
    <t>http://www.sci.ehime-u.ac.jp/en/course/chemical/</t>
  </si>
  <si>
    <r>
      <rPr>
        <sz val="10"/>
        <color theme="1"/>
        <rFont val="ＭＳ ゴシック"/>
        <family val="3"/>
        <charset val="128"/>
      </rPr>
      <t xml:space="preserve">未定
</t>
    </r>
    <r>
      <rPr>
        <sz val="10"/>
        <color theme="1"/>
        <rFont val="Arial"/>
        <family val="2"/>
      </rPr>
      <t>TBD</t>
    </r>
    <phoneticPr fontId="1"/>
  </si>
  <si>
    <t>6201B</t>
  </si>
  <si>
    <t>6201C</t>
  </si>
  <si>
    <t>6201D</t>
  </si>
  <si>
    <t>Science and Engineering/Mathematics and Computer Science Program</t>
  </si>
  <si>
    <t>Not mandatory</t>
  </si>
  <si>
    <t>https://www.eng.ehime-u.ac.jp/rikougaku/outline/organization/mpe_ms_en.html</t>
  </si>
  <si>
    <t>6201E</t>
  </si>
  <si>
    <t>Science and Engineering/Natural Science Program</t>
  </si>
  <si>
    <t>6201F</t>
  </si>
  <si>
    <t>EARTH SCIENCE COURSE | Faculty of Science, Ehime University (ehime-u.ac.jp)</t>
  </si>
  <si>
    <t>6201G</t>
  </si>
  <si>
    <t>Graduate school of Science and Engineering</t>
  </si>
  <si>
    <t>Civil and Environmental Engineering</t>
  </si>
  <si>
    <t>https://www.eng.ehime-u.ac.jp/rikougaku/outline/organization/epe_ce_en.html</t>
  </si>
  <si>
    <t>未定
TBD</t>
  </si>
  <si>
    <t>6202A</t>
  </si>
  <si>
    <t>The United Graduate School of Agricultural Sciences
(Doctor Program)</t>
  </si>
  <si>
    <t>http://rendai.agr.ehime-u.ac.jp/english/kenkyu/</t>
  </si>
  <si>
    <t>6203A</t>
  </si>
  <si>
    <t>Graduate school of Agriculture</t>
  </si>
  <si>
    <t>Special Course from Asia, Africa and the Pacific Rim</t>
  </si>
  <si>
    <t>https://www.agr.ehime-u.ac.jp/en/search/</t>
  </si>
  <si>
    <t>Application period ends by the end of January 2023</t>
    <phoneticPr fontId="1"/>
  </si>
  <si>
    <t>1701A</t>
  </si>
  <si>
    <t>Hitotsubashi University</t>
  </si>
  <si>
    <t>School of International and Public Policy</t>
  </si>
  <si>
    <t>Foreign Service Sub-Program within the Global Governance program</t>
  </si>
  <si>
    <t>該当しない
N/A</t>
    <rPh sb="0" eb="2">
      <t>ガイトウ</t>
    </rPh>
    <phoneticPr fontId="8"/>
  </si>
  <si>
    <t>1701B</t>
  </si>
  <si>
    <t>School of Internarional and Public Policy</t>
  </si>
  <si>
    <t>Asian Public Policy Program</t>
  </si>
  <si>
    <t>https://www.ipp.hit-u.ac.jp/appp/about/faculty.html</t>
  </si>
  <si>
    <t>1702A</t>
  </si>
  <si>
    <t>Graduate school of Economics</t>
  </si>
  <si>
    <t>0801A</t>
  </si>
  <si>
    <t>Ibaraki University</t>
  </si>
  <si>
    <t>Graduate School of Agriculture</t>
  </si>
  <si>
    <t>Course in Applied Asian Agriculture</t>
  </si>
  <si>
    <t>TBA（For reference, the list for the 2022 October entrance exam can be found at the following URL, page 21 to 23. Application Guidelines for the exam of AY2022 October Admissions⇒ https://www.agr.ibaraki.ac.jp/assets/images/guidance/pdf/R4_master1_oct_eng.pdf）</t>
  </si>
  <si>
    <t>PhD candidates are not accepted</t>
  </si>
  <si>
    <t>未定
TBD</t>
    <rPh sb="0" eb="2">
      <t>ミテイ</t>
    </rPh>
    <phoneticPr fontId="8"/>
  </si>
  <si>
    <t>1001A</t>
  </si>
  <si>
    <t>Utsunomiya University</t>
  </si>
  <si>
    <t>Graduate School of Regional Development and Creativity</t>
  </si>
  <si>
    <t>Division of Social Design/Graduate Program in Agricultural and Rural Economics</t>
  </si>
  <si>
    <t>https://www.utsunomiya-u.ac.jp/grdc/en/</t>
    <phoneticPr fontId="1"/>
  </si>
  <si>
    <t>1001B</t>
  </si>
  <si>
    <t>Division of Social Design/Graduate Program in Architecture and Building Engineering</t>
  </si>
  <si>
    <t>https://www.utsunomiya-u.ac.jp/grdc/en/</t>
  </si>
  <si>
    <t>1001C</t>
  </si>
  <si>
    <t>Division of Social Design/Graduate Program in Civil Engineering</t>
  </si>
  <si>
    <t>1001D</t>
  </si>
  <si>
    <t>Division of Social Design/Graduate Program in Global and Area Studies</t>
  </si>
  <si>
    <t>1001E</t>
  </si>
  <si>
    <t>Division of Social Design/Graduate Program in Multicultural Studies</t>
  </si>
  <si>
    <t>1001F</t>
  </si>
  <si>
    <t>Division of Engineering and Agriculture/Graduate Program in Optical Engineering</t>
  </si>
  <si>
    <t>1001G</t>
  </si>
  <si>
    <t>Division of Engineering and Agriculture/Graduate Program in Molecular Agriculture</t>
  </si>
  <si>
    <t>1001H</t>
  </si>
  <si>
    <t>Division of Engineering and Agriculture/Graduate Program in Agricultural Biochemical Chemistry</t>
  </si>
  <si>
    <t>1001I</t>
  </si>
  <si>
    <t>Division of Engineering and Agriculture/Graduate Program in Agricultural and Environmental Sciences</t>
  </si>
  <si>
    <t>1001J</t>
  </si>
  <si>
    <t>Division of Advanced Trans-disciplinary Science/Optics Bio Design Program</t>
  </si>
  <si>
    <t>https://www.utsunomiya-u.ac.jp/grdc_d/en/</t>
  </si>
  <si>
    <t>1001K</t>
  </si>
  <si>
    <t>Division of Advanced Trans-disciplinary Science/Advanced Engineering System Design Program</t>
  </si>
  <si>
    <t>1001L</t>
  </si>
  <si>
    <t>Division of Advanced Trans-disciplinary Science/Global and Regional Development Design Program</t>
  </si>
  <si>
    <t>1101A</t>
    <phoneticPr fontId="1"/>
  </si>
  <si>
    <t>Yokohama National University</t>
  </si>
  <si>
    <t>Graduate School of International Social Sciences</t>
  </si>
  <si>
    <t>Department of International and Business Law</t>
  </si>
  <si>
    <t>https://er-web.ynu.ac.jp/html/ARAKI_Ichiro/en.html
https://er-web.ynu.ac.jp/html/SEKINE_Takemasa/en.html</t>
    <phoneticPr fontId="1"/>
  </si>
  <si>
    <t>1101B</t>
  </si>
  <si>
    <t>https://er-web.ynu.ac.jp/html/ARAKI_Ichiro/en.html
https://er-web.ynu.ac.jp/html/SEKINE_Takemasa/en.html</t>
  </si>
  <si>
    <t>1102A</t>
  </si>
  <si>
    <t>Graduate school of Engineering Science</t>
  </si>
  <si>
    <t>Department of Mechanical Engineering, Materials Science, and Ocean Engineering/
Mechanical Engineering Program</t>
  </si>
  <si>
    <t>Master's degree candidates are not accepted</t>
    <phoneticPr fontId="3"/>
  </si>
  <si>
    <t>https://www.fse.ynu.ac.jp/english/faculty/dep1.html</t>
  </si>
  <si>
    <t>1102B</t>
  </si>
  <si>
    <t>Graduate School of Engineering Science</t>
  </si>
  <si>
    <t>Department of Mechanical Engineering, Materials Science, and Ocean Engineering ／
Specialization in Systems Design for Ocean-Space,
Specialization in Aerospace Engineering</t>
  </si>
  <si>
    <t>http://www.fse.ynu.ac.jp/english/exam/exam/imgs/teacher_list_en.pdf</t>
  </si>
  <si>
    <t>http://www.fse.ynu.ac.jp/english/exam/exam/imgs/teacher_list_en.pdf</t>
    <phoneticPr fontId="1"/>
  </si>
  <si>
    <t>1102C</t>
  </si>
  <si>
    <t>Graduate school of engineering science</t>
  </si>
  <si>
    <t>Department of Mathematics, Physics, Electrical Engineering and Computer Science/
Specialization of Electrical and Computer Engineering, Specialization of Applied Physics, and Specialization of Information Systems</t>
  </si>
  <si>
    <t>https://www.fse.ynu.ac.jp/english/faculty/dep3.html</t>
  </si>
  <si>
    <t>1103A</t>
  </si>
  <si>
    <t>Graduate school of  Urban Innovation</t>
  </si>
  <si>
    <t>&lt;Master's&gt;
Specialization in Infrastructure and Urban Society (Urban Infrastructure Field), and Specialization in International Infrastructure (IGSI), Department of Infrastructure and Urban Society 
&lt;Doctoral&gt;
Department of Urban Innovation (Urban Infrastructure Filed)</t>
  </si>
  <si>
    <t>https://www.urban.ynu.ac.jp/english/department/index.html</t>
  </si>
  <si>
    <t>1103B</t>
  </si>
  <si>
    <t>&lt;Master's&gt;
Specialization in Infrastructure and Urban Society (Humanities and Social Sciences Field), Department of Infrastructure and Urban Society 
&lt;Doctoral&gt;
Department of Urban Innovation (Humanities and Social Sciences Field)</t>
  </si>
  <si>
    <t>5801A</t>
  </si>
  <si>
    <t>Okayama University</t>
  </si>
  <si>
    <t>Graduate School of Humanitiesand Social Sciences(Doctor's Course)</t>
  </si>
  <si>
    <t>Socio-Cultural Sciences</t>
  </si>
  <si>
    <t>https://soran.cc.okayama-u.ac.jp/html/432b43ef8eca75a574506e4da22f6611_en.html</t>
  </si>
  <si>
    <t>5801B</t>
  </si>
  <si>
    <t>https://soran.cc.okayama-u.ac.jp/html/6baf11b5b3af198874506e4da22f6611_en.html</t>
  </si>
  <si>
    <t>5802A</t>
  </si>
  <si>
    <t>Graduate school of Natural Science and Technology</t>
  </si>
  <si>
    <t>Division of Industrial Innovation Sciences</t>
  </si>
  <si>
    <t>https://www.gnst.okayama-u.ac.jp/en/about_us/academic-research-staff/</t>
  </si>
  <si>
    <t>5803A</t>
  </si>
  <si>
    <t>Graduate School of Environmental and Life Science</t>
  </si>
  <si>
    <t>https://www.gels.okayama-u.ac.jp/en/profile/staff_e.html</t>
  </si>
  <si>
    <t xml:space="preserve">未定
To be determined </t>
  </si>
  <si>
    <t>5301A</t>
  </si>
  <si>
    <t>Kwansei　Gakuin　University</t>
  </si>
  <si>
    <t xml:space="preserve">Graduate School of Institute of Business and Accounting </t>
  </si>
  <si>
    <t>International Management Course</t>
  </si>
  <si>
    <t>https://iba.kwansei.ac.jp/en/imce/faculty/</t>
  </si>
  <si>
    <t>5401A</t>
  </si>
  <si>
    <t>Kansai University</t>
  </si>
  <si>
    <t>Graduate School of Law</t>
  </si>
  <si>
    <t>Global Cooperation Course</t>
  </si>
  <si>
    <t>5402A</t>
  </si>
  <si>
    <t>Graduate school of Societal Safety Sciences</t>
  </si>
  <si>
    <t>Ph.D. of Disaster Management Program</t>
  </si>
  <si>
    <t>https://www.kansai-u.ac.jp/Fc_ss/gr_sch/pdm/index.html</t>
  </si>
  <si>
    <t>0601A</t>
  </si>
  <si>
    <t xml:space="preserve">Iwate University </t>
  </si>
  <si>
    <t>United Graduate School of Agricultural Sciences</t>
  </si>
  <si>
    <t>https://ugas.agr.iwate-u.ac.jp/en/introduction-to-our-professors/</t>
  </si>
  <si>
    <t>0601B</t>
  </si>
  <si>
    <t>https://ugas.agr.iwate-u.ac.jp/professors/</t>
  </si>
  <si>
    <t>0601C</t>
  </si>
  <si>
    <t>0601D</t>
  </si>
  <si>
    <t>0601E</t>
  </si>
  <si>
    <t>https://www.tr.yamagata-u.ac.jp/en/professors.html</t>
  </si>
  <si>
    <t>0601F</t>
  </si>
  <si>
    <t>0601G</t>
  </si>
  <si>
    <t>0601H</t>
  </si>
  <si>
    <t>0601I</t>
  </si>
  <si>
    <t>0601J</t>
  </si>
  <si>
    <t>0601K</t>
  </si>
  <si>
    <t>0601L</t>
  </si>
  <si>
    <t>4401A</t>
  </si>
  <si>
    <t>Gifu University</t>
  </si>
  <si>
    <t xml:space="preserve">Graduate School of Natural Science and Technology </t>
  </si>
  <si>
    <t>Department of Agricultural and Environmental Science</t>
  </si>
  <si>
    <t>4401B</t>
  </si>
  <si>
    <t>http://gnst.gifu-u.ac.jp/international/agc/</t>
  </si>
  <si>
    <t>4401C</t>
  </si>
  <si>
    <t>Graduate School of Natural Science and Technology</t>
  </si>
  <si>
    <t>Department of Life Science and Chemistry</t>
  </si>
  <si>
    <t>4401D</t>
  </si>
  <si>
    <t>Advanced Global Program (for Engineering)</t>
  </si>
  <si>
    <t>4402A</t>
  </si>
  <si>
    <t>Graduate School of Engineering</t>
  </si>
  <si>
    <t>Application period ends by the end of January 2023</t>
    <phoneticPr fontId="6"/>
  </si>
  <si>
    <t>4403A</t>
  </si>
  <si>
    <t>United Graduate School of Agricultural Science</t>
  </si>
  <si>
    <t>http://www.ugsas.gifu-u.ac.jp/eng/graduate/advisers.html</t>
  </si>
  <si>
    <t>5001A</t>
  </si>
  <si>
    <t>Kyoto Institute of Technology</t>
  </si>
  <si>
    <t>Graduate School of Science and Technology</t>
  </si>
  <si>
    <t>International Graduate
Program for Interdisciplinary Study in Science and Technology</t>
  </si>
  <si>
    <t>https://www.hyokadb.jim.kit.ac.jp/top/en.html</t>
  </si>
  <si>
    <t>Application period ends by the end of January 2023</t>
    <phoneticPr fontId="8"/>
  </si>
  <si>
    <t>3801A</t>
  </si>
  <si>
    <t>Kanazawa University</t>
  </si>
  <si>
    <t>Graduate school of Natural Science &amp; Technology</t>
  </si>
  <si>
    <t>Division of Environmental Design</t>
  </si>
  <si>
    <t>https://www.nst.kanazawa-u.ac.jp/labp/WebE_NS.html　</t>
  </si>
  <si>
    <t>3801B</t>
  </si>
  <si>
    <t>Graduate school of Natural Science and  Technology</t>
  </si>
  <si>
    <t>Division of Natural Science, Course of Natural System</t>
  </si>
  <si>
    <t>https://www.nst.kanazawa-u.ac.jp/labp/WebE_NS.html</t>
  </si>
  <si>
    <t>3801C</t>
  </si>
  <si>
    <t>3801D</t>
  </si>
  <si>
    <t>3801E</t>
  </si>
  <si>
    <t>3801F</t>
  </si>
  <si>
    <t>Division of Material Chemistry</t>
  </si>
  <si>
    <t>3801G</t>
  </si>
  <si>
    <t>3802A</t>
  </si>
  <si>
    <t>Environmental and Energy Technologies International Course</t>
  </si>
  <si>
    <t>http://www.nst.kanazawa-u.ac.jp/etic/english/research/</t>
  </si>
  <si>
    <t>3802B</t>
  </si>
  <si>
    <t>Graduate School  of Medical Sciences</t>
  </si>
  <si>
    <t>Division of Medicine (Doctoral Course)</t>
  </si>
  <si>
    <t>http://www.med.kanazawa-u.ac.jp/EN/lab/</t>
  </si>
  <si>
    <t>3803A</t>
  </si>
  <si>
    <t>6801A</t>
  </si>
  <si>
    <t>Kyushu Institute of Technology</t>
  </si>
  <si>
    <t>Space Engineering International Course</t>
  </si>
  <si>
    <t>6802A</t>
  </si>
  <si>
    <t>Graduate school of Life Science and Systems Engineering</t>
  </si>
  <si>
    <t>・Master Programs Department of Human Intelligence Systems
・Doctoral Programs Department of Life Science and Systems Engineering</t>
  </si>
  <si>
    <t>Academic Staffs &amp; Research | Graduate School of Life Science and Systems Engineering, Kyushu Institute of Technology (Wakamatsu Campus) (kyutech.ac.jp)</t>
  </si>
  <si>
    <t>7701A</t>
  </si>
  <si>
    <t>Gunma University</t>
  </si>
  <si>
    <t>Graduate school of Gunma University</t>
  </si>
  <si>
    <t>Mechanical Science and Technology</t>
  </si>
  <si>
    <t>8301A</t>
  </si>
  <si>
    <t>Prefectural University of Hiroshima</t>
  </si>
  <si>
    <t>Graduate school of Comprehensive Scientific Reserch</t>
  </si>
  <si>
    <t>Program in Biological System Sciences</t>
  </si>
  <si>
    <t>8301B</t>
  </si>
  <si>
    <t>3101A</t>
  </si>
  <si>
    <t>Kogakuin University of Technology and Engineering</t>
  </si>
  <si>
    <t>Graduate school of Engineering</t>
  </si>
  <si>
    <t>Mechanical Engineering</t>
  </si>
  <si>
    <t>https://www.kogakuin.ac.jp/english/graduate/ma.html</t>
  </si>
  <si>
    <t>https://www.kogakuin.ac.jp/english/graduate/ma.html</t>
    <phoneticPr fontId="1"/>
  </si>
  <si>
    <t>3101B</t>
  </si>
  <si>
    <t>Applied Chemistry and Chemical Engineering</t>
  </si>
  <si>
    <t>https://www.kogakuin.ac.jp/english/graduate/mb.html</t>
  </si>
  <si>
    <t>3101C</t>
  </si>
  <si>
    <t>Electrical Engineering and Electronics</t>
  </si>
  <si>
    <t>https://www.kogakuin.ac.jp/english/graduate/mc.html</t>
  </si>
  <si>
    <t>3101D</t>
  </si>
  <si>
    <t>Informatics</t>
  </si>
  <si>
    <t>https://www.kogakuin.ac.jp/english/graduate/me.html</t>
  </si>
  <si>
    <t>3101E</t>
  </si>
  <si>
    <t>Architecture</t>
  </si>
  <si>
    <t>https://www.kogakuin.ac.jp/english/graduate/md.html</t>
  </si>
  <si>
    <t>3101F</t>
  </si>
  <si>
    <t>Systems Design</t>
  </si>
  <si>
    <t>https://www.kogakuin.ac.jp/english/graduate/mf.html</t>
  </si>
  <si>
    <t>5703A</t>
  </si>
  <si>
    <t>Hiroshima University</t>
  </si>
  <si>
    <t>Graduate School of Integrated Sciences for Life</t>
  </si>
  <si>
    <t>Program of Basic Biology</t>
  </si>
  <si>
    <t>https://seeds.office.hiroshima-u.ac.jp/search/index.html?lang=en</t>
  </si>
  <si>
    <t>5703B</t>
  </si>
  <si>
    <t>Program of Mathematical and Life Sciences</t>
  </si>
  <si>
    <t>5703C</t>
  </si>
  <si>
    <t>Program of Biomedical Science</t>
  </si>
  <si>
    <t>5701A</t>
  </si>
  <si>
    <t xml:space="preserve">Graduate School of Integrated Sciences for Life
Program of Food and AgriLife Science/
Program of Bioresource Science
</t>
  </si>
  <si>
    <t>https://www.hiroshima-u.ac.jp/system/files/184893/01%E3%80%90%E8%8B%B1%E6%96%87%E3%80%91%E3%80%90Integrated%20Sciences%20for%20Life%E3%80%91M%28%E4%B8%80%E8%88%AC%29%E5%8B%9F%E9%9B%86%E8%A6%81%E9%A0%85_20220502%EF%BC%88%E5%90%8D%E7%B0%BF%E4%BB%98%E3%81%8D%EF%BC%89.pdf</t>
  </si>
  <si>
    <t>https://www.hiroshima-u.ac.jp/system/files/184913/01%E3%80%90%E8%8B%B1%E6%96%87%E3%80%91%E3%80%90Integrated%20Sciences%20for%20Life%E3%80%91D%28%E4%B8%80%E8%88%AC%29%E5%8B%9F%E9%9B%86%E8%A6%81%E9%A0%85_20220506%EF%BC%88%E5%90%8D%E7%B0%BF%E4%BB%98%E3%81%8D%EF%BC%89.pdf</t>
  </si>
  <si>
    <t>5701B</t>
  </si>
  <si>
    <t>Graduate School of integrated Sciences for Life</t>
  </si>
  <si>
    <t>Program of Life and Environmental Sciences</t>
  </si>
  <si>
    <t>https://www.hiroshima-u.ac.jp/en/ilife/research/life-and-environmental-sciences</t>
  </si>
  <si>
    <t>5704A</t>
  </si>
  <si>
    <t>Graduate School of Humanities and Social Sciences</t>
  </si>
  <si>
    <t>Division of Humanities and Social Sciences / International Peace and Co-existence Program</t>
  </si>
  <si>
    <t>別紙参照</t>
  </si>
  <si>
    <t>5704B</t>
  </si>
  <si>
    <t>Division of Humanities and Social Sciences / International Economic Development Program</t>
  </si>
  <si>
    <t>5704C</t>
  </si>
  <si>
    <t>Division of Educational Sciences / International Education Development Program</t>
  </si>
  <si>
    <t>5705A</t>
  </si>
  <si>
    <t>Graduate School of Advanced Science and Engineering</t>
  </si>
  <si>
    <t>https://www.hiroshima-u.ac.jp/en/adse/staff/civil-and-environmental-engineering</t>
  </si>
  <si>
    <t>5705B</t>
  </si>
  <si>
    <t>Transportation and Environmental Systems Program</t>
  </si>
  <si>
    <t>https://seeds.office.hiroshima-u.ac.jp/profile/en.75a4a2852642bcbd520e17560c007669.html</t>
  </si>
  <si>
    <t>5705C</t>
  </si>
  <si>
    <t>Mechanical Engineering Program</t>
  </si>
  <si>
    <t>https://mdl.hiroshima-u.ac.jp/index_en.html</t>
  </si>
  <si>
    <t>5705D</t>
  </si>
  <si>
    <t>5705E</t>
  </si>
  <si>
    <t>Mathematics Program</t>
  </si>
  <si>
    <t>5705F</t>
  </si>
  <si>
    <t>Physics Program</t>
  </si>
  <si>
    <t>5705G</t>
  </si>
  <si>
    <t>Earth and Planetary Systems Science Program</t>
  </si>
  <si>
    <t>5705H</t>
  </si>
  <si>
    <t>Basic Chemistry Program</t>
  </si>
  <si>
    <t>5705I</t>
  </si>
  <si>
    <t>Division of Advanced Science and Engineering / Transdisciplinary Science and Engineering Program</t>
  </si>
  <si>
    <t>5704D</t>
  </si>
  <si>
    <t>Division of Educational Sciences, Educational Design for Teacher Educators Program</t>
  </si>
  <si>
    <t>https://www.hiroshima-u.ac.jp/en/gshs/staff/EducationalDesignforTeacherEducatorsP</t>
  </si>
  <si>
    <t>5702A</t>
  </si>
  <si>
    <t>Division of Humanities and Social Sciences/
Law and Politics Program</t>
  </si>
  <si>
    <t>https://www.hiroshima-u.ac.jp/en/gshs/staff/LawandPoliticsP</t>
  </si>
  <si>
    <t>5702B</t>
  </si>
  <si>
    <t>Division of Humanities and Social Sciences/
Economics Program</t>
  </si>
  <si>
    <t>https://www.hiroshima-u.ac.jp/en/gshs/staff/EconomicsP</t>
  </si>
  <si>
    <t>9501A</t>
  </si>
  <si>
    <t>Hirosaki　University</t>
  </si>
  <si>
    <t xml:space="preserve">Graduate School of Health Sciences </t>
  </si>
  <si>
    <t>Doctoral Course/Radiological Health Science Course</t>
  </si>
  <si>
    <t>https://irem.hirosaki-u.ac.jp/en/researcher</t>
  </si>
  <si>
    <t>6501A</t>
  </si>
  <si>
    <t>Kochi University</t>
  </si>
  <si>
    <t>Graduate School of Integrated Arts and Sciences</t>
  </si>
  <si>
    <t>Agricultural Science (Special Course for 
International Students from Asia，Africa　and the Pacific Rim）</t>
  </si>
  <si>
    <t>http://www.kochi-u.ac.jp/agrimar/english/graduate/aap.html</t>
  </si>
  <si>
    <t>6501B</t>
  </si>
  <si>
    <t>6501C</t>
  </si>
  <si>
    <t>6501D</t>
  </si>
  <si>
    <t>6501E</t>
  </si>
  <si>
    <t>6501F</t>
  </si>
  <si>
    <t>6501G</t>
  </si>
  <si>
    <t>6501H</t>
  </si>
  <si>
    <t>6501I</t>
  </si>
  <si>
    <t>Public Health Course (Master's Course)</t>
  </si>
  <si>
    <t>Please find professor you want to consult from the list of professors shown on the website of Kochi Medical School.
http://www.kochi-u.ac.jp/kms/graduate-courses/02/</t>
  </si>
  <si>
    <t>6501J</t>
  </si>
  <si>
    <t>Course of Health Promotion, Nursing Science (Master's Course)</t>
  </si>
  <si>
    <t>Please find professor you want to consult from the list of professors shown on the website of Kochi Medical School.
www.kochi-u.ac.jp/kms/kms_ns/graduate/din_teacher_en.html</t>
  </si>
  <si>
    <t>6501K</t>
  </si>
  <si>
    <t>Clinical Science Course (Doctoral Course)</t>
  </si>
  <si>
    <t>Please find professor you want to consult from the list of professors shown on the website of Kochi Medical School.
www.kochi-u.ac.jp/kms/graduate-courses/05/</t>
  </si>
  <si>
    <t>6501L</t>
  </si>
  <si>
    <t>Life Science Course (Doctroal Course)</t>
  </si>
  <si>
    <t>Please find professor you want to consult from the list of professors shown on the website of Kochi Medical School.
www.kochi-u.ac.jp/kms/graduate-courses/04/</t>
  </si>
  <si>
    <t>6501M</t>
  </si>
  <si>
    <t>Kuroshio Science Program</t>
  </si>
  <si>
    <t>http://www.kochi-u.ac.jp/kuroshio/admission-e.html</t>
  </si>
  <si>
    <t>3701A</t>
  </si>
  <si>
    <t>International University of Japan</t>
  </si>
  <si>
    <t>Graduate School of International Relations</t>
  </si>
  <si>
    <t>International Development Program (IDP)</t>
  </si>
  <si>
    <t>3701B</t>
  </si>
  <si>
    <t>International Relations Program (IRP)</t>
  </si>
  <si>
    <t>3701C</t>
  </si>
  <si>
    <t>Public Management and Policy Analysis Program (PMPP)</t>
  </si>
  <si>
    <t>3701D</t>
  </si>
  <si>
    <t>Japan-Global Development program (JGDP): Select concentration areas:
Foreign Policy,
Economic Policy,
Development Policy
or Public Management</t>
  </si>
  <si>
    <t>3701E</t>
  </si>
  <si>
    <t>International Public Policy Program (IPPP): Select concentration areas:
International Affairs or Public Policy</t>
  </si>
  <si>
    <t>3701F</t>
  </si>
  <si>
    <t>Economics Cluster</t>
  </si>
  <si>
    <t>https://www.iuj.ac.jp/gsir/ir-faculty/</t>
  </si>
  <si>
    <t>3701G</t>
  </si>
  <si>
    <t>Internatioal Relations Cluster</t>
  </si>
  <si>
    <t>3701H</t>
  </si>
  <si>
    <t>Public Management Cluster</t>
  </si>
  <si>
    <t>3702A</t>
  </si>
  <si>
    <t>Graduate School of International Management</t>
  </si>
  <si>
    <t>MBA Program</t>
  </si>
  <si>
    <t>3702B</t>
  </si>
  <si>
    <t>Japan-Global Development Program</t>
  </si>
  <si>
    <t>7102A</t>
  </si>
  <si>
    <t>SAGA University</t>
  </si>
  <si>
    <t>https://research.dl.saga-u.ac.jp/search/result.html?lang=ja&amp;template=template1&amp;s5=%E8%BE%B2%E5%AD%A6%E9%83%A8&amp;affiliationCode=0000136&amp;mLink</t>
  </si>
  <si>
    <t>7106A</t>
  </si>
  <si>
    <t>Saga University</t>
  </si>
  <si>
    <t>Graduate School of Regional Design in Art and Economics</t>
  </si>
  <si>
    <t xml:space="preserve"> Regional Management Course</t>
  </si>
  <si>
    <t>https://research.dl.saga-u.ac.jp/profile/ja.3547d7ab54aee1c1.html</t>
  </si>
  <si>
    <t>7103A</t>
  </si>
  <si>
    <t>Graduate school of Engineering and Science</t>
  </si>
  <si>
    <t>Electrical and Electronic Engineering</t>
  </si>
  <si>
    <t>https://research.dl.saga-u.ac.jp/profile/ja.2d82a58bcbe158ac.html</t>
  </si>
  <si>
    <t>7103B</t>
  </si>
  <si>
    <t>Electrical and Electronics Course(Master's course)/Mechanical and Electrical Energy Engineering Course (Ph.D course)</t>
  </si>
  <si>
    <t>It depends on the program. Refer the application guide.
https://research.dl.saga-u.ac.jp/profile/ja.7ee2b677e200fb88.html</t>
  </si>
  <si>
    <t>7104A</t>
  </si>
  <si>
    <t>Education Program for AI and Data science specialists</t>
  </si>
  <si>
    <t>https://research.dl.saga-u.ac.jp/profile/ja.e851450d19c7c08e.html</t>
  </si>
  <si>
    <t>7105A</t>
  </si>
  <si>
    <t>7103C</t>
  </si>
  <si>
    <t>Graduate School of Sceicen and Engineering</t>
  </si>
  <si>
    <t>Department of Science and Engineering /Advanced Materials Chemistry Course</t>
  </si>
  <si>
    <t>https://bioelectrochem.chem.saga-u.ac.jp/en/
https://research.dl.saga-u.ac.jp/profile/ja.60d314a5eae27b13.html</t>
  </si>
  <si>
    <t>7103D</t>
  </si>
  <si>
    <t>Civil Engineering Course</t>
  </si>
  <si>
    <t>https://research.dl.saga-u.ac.jp/profile/ja.6fccc4d6a143a5d159c123490551be02.html</t>
  </si>
  <si>
    <t>7103E</t>
  </si>
  <si>
    <t>Education Program for Global Advancement (EPGA) in Environmental, Energy and Health Science</t>
  </si>
  <si>
    <t>https://research.dl.saga-u.ac.jp/profile/ja.cd269a41eceacd6d.html</t>
  </si>
  <si>
    <t>7103F</t>
  </si>
  <si>
    <t xml:space="preserve">Education Program for AI and Data science specialists </t>
  </si>
  <si>
    <t>7101A</t>
  </si>
  <si>
    <t>Graduate school of Advanced Health Sciences</t>
  </si>
  <si>
    <t>https://research.dl.saga-u.ac.jp/profile/ja.0bc2861696aa0126.html</t>
    <phoneticPr fontId="1"/>
  </si>
  <si>
    <t>https://research.dl.saga-u.ac.jp/profile/ja.0bc2861696aa0126.html</t>
  </si>
  <si>
    <t>7101B</t>
  </si>
  <si>
    <t>Education Program for AI and Data Science Specialists (EPAD)</t>
  </si>
  <si>
    <t>4501A</t>
  </si>
  <si>
    <t>Mie University</t>
  </si>
  <si>
    <t>Graduate school of Bioresources</t>
  </si>
  <si>
    <t>https://www.bio.mie-u.ac.jp/en/research/faculty/</t>
  </si>
  <si>
    <t>4502A</t>
  </si>
  <si>
    <t>https://kyoin.mie-u.ac.jp/402_KYOIN_Search.aspx</t>
  </si>
  <si>
    <t>0501A</t>
  </si>
  <si>
    <t>Yamagata University</t>
  </si>
  <si>
    <t>Graduate school of Agricultural Sciences</t>
  </si>
  <si>
    <t>Department of Agricultural Sciences/Bioenvironmental Science</t>
  </si>
  <si>
    <t>0501B</t>
  </si>
  <si>
    <t xml:space="preserve">Yamagata University </t>
  </si>
  <si>
    <t>Graduate School of Agricultural Sciences</t>
  </si>
  <si>
    <t>Department of Agricultural Sciences/Bioproduction Science</t>
  </si>
  <si>
    <t>0501C</t>
  </si>
  <si>
    <t>0501D</t>
  </si>
  <si>
    <t>0501E</t>
  </si>
  <si>
    <t>Department of Agricultural Sciences/Bioresource Science</t>
  </si>
  <si>
    <t>0501F</t>
  </si>
  <si>
    <t>https://www.tr.yamagata-u.ac.jp/en/professors.html</t>
    <phoneticPr fontId="1"/>
  </si>
  <si>
    <t>0501G</t>
  </si>
  <si>
    <t>0501H</t>
  </si>
  <si>
    <t>0501I</t>
  </si>
  <si>
    <t>0501J</t>
  </si>
  <si>
    <t>5901A</t>
  </si>
  <si>
    <t>Yamaguchi University</t>
  </si>
  <si>
    <t>Graduate School of Economics</t>
  </si>
  <si>
    <t>Public Administration Program</t>
  </si>
  <si>
    <t>5902A</t>
  </si>
  <si>
    <t>Graduate School of East Asian Studies</t>
  </si>
  <si>
    <t xml:space="preserve">http://www.eas.yamaguchi-u.ac.jp/shoukai/shoukai-portal_e.html
</t>
  </si>
  <si>
    <t>5903A</t>
  </si>
  <si>
    <t xml:space="preserve">Graduate School of Innovation and Technology Management </t>
  </si>
  <si>
    <t>該当しない
N/A</t>
  </si>
  <si>
    <t>5904A</t>
  </si>
  <si>
    <t>Graduate School of Sciences and Technology for Innovation</t>
  </si>
  <si>
    <t>Division of Agricultural Sciences</t>
  </si>
  <si>
    <t>5904B</t>
  </si>
  <si>
    <t>5905A</t>
  </si>
  <si>
    <t>Joint Graduate School of Veterinary Medicine</t>
  </si>
  <si>
    <t>Veterinary Medicine</t>
  </si>
  <si>
    <t xml:space="preserve">
https://www.vet.yamaguchi-u.ac.jp/laboratory/gsvm/examination_e.html
*See page 20,21 of the application procedure(PDF) on the website above.</t>
  </si>
  <si>
    <t>5905B</t>
  </si>
  <si>
    <t>5905C</t>
  </si>
  <si>
    <t>5905D</t>
  </si>
  <si>
    <t>1501A</t>
  </si>
  <si>
    <t>University of Yamanashi</t>
  </si>
  <si>
    <t>Integrated Graduate School of Medicine, Engineering, and Agricultural Sciences</t>
  </si>
  <si>
    <t>Bioscience course, Bioengineering course</t>
  </si>
  <si>
    <t>https://www.bt.yamanashi.ac.jp/english/47/</t>
  </si>
  <si>
    <t>1501B</t>
  </si>
  <si>
    <t>Department of Engineering・
Green Energy Conversion Science and Technology</t>
  </si>
  <si>
    <t>http://electrochem.yamanashi.ac.jp/inukai/</t>
  </si>
  <si>
    <t>1501C</t>
  </si>
  <si>
    <t>Department of Engineering・
Energy Materials Science Course</t>
  </si>
  <si>
    <t>1501D</t>
  </si>
  <si>
    <t>http://www.fcgroup.yamanashi.ac.jp/en/index.html</t>
  </si>
  <si>
    <t>1501E</t>
  </si>
  <si>
    <t>1502A</t>
  </si>
  <si>
    <t>Department of Engineering, Special Educational Program on River Basin Environmental Sciences</t>
  </si>
  <si>
    <t>https://www.yamanashi.ac.jp/wp-content/uploads/2016/01/R05_mt_yoko_e.pdf
(p. 57, Special Educational Program on River Basin Environmental Sciences)</t>
  </si>
  <si>
    <t>1502B</t>
  </si>
  <si>
    <t>Department of Engineering, Environmental and Social System Science Course, River Basin Environmental Science Major</t>
  </si>
  <si>
    <t>https://www.yamanashi.ac.jp/wp-content/uploads/2016/01/R05_dt_annai.pdf
(p. 35, River Basin Environmental Science Major)</t>
  </si>
  <si>
    <t>1502C</t>
  </si>
  <si>
    <t>Department of Engineering,Environmental and Social System Science Course</t>
  </si>
  <si>
    <t>https://www.yamanashi.ac.jp/wp-content/uploads/2016/01/R05_dt_annai.pdf</t>
  </si>
  <si>
    <t>7302A</t>
  </si>
  <si>
    <t>Kagoshima University</t>
  </si>
  <si>
    <t xml:space="preserve">The United Graduate School of Agricultural Sciences </t>
  </si>
  <si>
    <t>Science of Bioresource Production/Tropical Bioresource and Plant Resource Production</t>
  </si>
  <si>
    <t>https://homeugs.agri.kagoshima-u.ac.jp/en/faculty-members/biological-production/</t>
  </si>
  <si>
    <t>7302B</t>
  </si>
  <si>
    <t>7302C</t>
  </si>
  <si>
    <t>7302D</t>
  </si>
  <si>
    <t>Biological Science and Technology/Bioscience and Biotechnology</t>
  </si>
  <si>
    <t>https://homeugs.agri.kagoshima-u.ac.jp/en/faculty-members/applied-biological-sciences/</t>
  </si>
  <si>
    <t>7302E</t>
  </si>
  <si>
    <t>Resource and Environmental Science of Agriculture, Forestry and Fisheries/Environmental Science and Conservation Biology</t>
  </si>
  <si>
    <t>https://homeugs.agri.kagoshima-u.ac.jp/en/faculty-members/</t>
  </si>
  <si>
    <t>7302F</t>
  </si>
  <si>
    <t>The United Graduate School of Agricultural Sciences</t>
  </si>
  <si>
    <t>Resource and Environmental Science of Agriculture, Forestry and Fisheries/Regional and Global Resource Economics</t>
  </si>
  <si>
    <t>7302G</t>
  </si>
  <si>
    <t xml:space="preserve">Resource and Environmental Science of Agriculture, Forestry and Fisheries/Fisheries Science on Resources and Environments
</t>
  </si>
  <si>
    <t>https://homeugs.agri.kagoshima-u.ac.jp/en/faculty-members/environmental-science/</t>
  </si>
  <si>
    <t>7301A</t>
  </si>
  <si>
    <t>Graduagete  School of Agriculture, Foresty and Fisheries</t>
  </si>
  <si>
    <t>Advanced Life Science/Food Innovation Science</t>
  </si>
  <si>
    <t>https://ris.kuas.kagoshima-u.ac.jp/html/100005912_en.html</t>
  </si>
  <si>
    <t>7301B</t>
  </si>
  <si>
    <t>Forest Management/ Agriculture, Natural Resources and Forestry</t>
  </si>
  <si>
    <t>https://ris.kuas.kagoshima-u.ac.jp/html/100005623_en.html</t>
  </si>
  <si>
    <t>7301C</t>
  </si>
  <si>
    <t>https://ris.kuas.kagoshima-u.ac.jp/html/100005803_en.html</t>
  </si>
  <si>
    <t>7301D</t>
  </si>
  <si>
    <t>Plant Production Science/ Agriculture, Natural Resources and Forestry</t>
  </si>
  <si>
    <t>https://ace1.agri.kagoshima-u.ac.jp/agrifish-en/gaiyo/teacher.html</t>
  </si>
  <si>
    <t>7301E</t>
  </si>
  <si>
    <t>7301F</t>
  </si>
  <si>
    <t>7303A</t>
  </si>
  <si>
    <t xml:space="preserve">Graduate School of Medical and Dental Sciences
</t>
  </si>
  <si>
    <t>Health Research Course</t>
  </si>
  <si>
    <t>【参考：研究室HP】
https://ccvd.kufm.kagoshima-u.ac.jp/~atl/english/</t>
    <rPh sb="1" eb="3">
      <t>サンコウ</t>
    </rPh>
    <rPh sb="4" eb="7">
      <t>ケンキュウシツ</t>
    </rPh>
    <phoneticPr fontId="8"/>
  </si>
  <si>
    <t>7303B</t>
  </si>
  <si>
    <t>【参考：研究室HP】
https://ccvd.kufm.kagoshima-u.ac.jp/~antiviral/eng/</t>
    <rPh sb="1" eb="3">
      <t>サンコウ</t>
    </rPh>
    <rPh sb="4" eb="7">
      <t>ケンキュウシツ</t>
    </rPh>
    <phoneticPr fontId="8"/>
  </si>
  <si>
    <t>8001A</t>
  </si>
  <si>
    <t>Juntendo University</t>
  </si>
  <si>
    <t>Graduate school of Medicine</t>
  </si>
  <si>
    <t>Master of Science (MS) Program in Medical Science</t>
  </si>
  <si>
    <t>https://en.juntendo.ac.jp/research/researcher-profiles/</t>
  </si>
  <si>
    <t>8001B</t>
  </si>
  <si>
    <t>Doctoral (PhD) Program in Medicine</t>
  </si>
  <si>
    <t>8002A</t>
  </si>
  <si>
    <t>Graduate school of Health Care and Nursing</t>
  </si>
  <si>
    <t>Global Nursing</t>
  </si>
  <si>
    <t>https://www.juntendo.ac.jp/graduate/nurs/english/education/global_nursing.html</t>
  </si>
  <si>
    <t>該当しない
N/A</t>
    <rPh sb="0" eb="2">
      <t>ガイトウ</t>
    </rPh>
    <phoneticPr fontId="6"/>
  </si>
  <si>
    <t>2601A</t>
  </si>
  <si>
    <t>Sophia University</t>
  </si>
  <si>
    <t>Graduate School of Global Environmental Studies</t>
  </si>
  <si>
    <t>Graduate Program in Global Environmental Studies/ International Graduate Course</t>
  </si>
  <si>
    <t>https://www.genv.sophia.ac.jp/english/research/index.html</t>
  </si>
  <si>
    <t>2602A</t>
  </si>
  <si>
    <t>Graduate Scool of Science and Technology</t>
  </si>
  <si>
    <t xml:space="preserve">Gradaute Program in Green Science and Engineering Division </t>
  </si>
  <si>
    <r>
      <t xml:space="preserve">Prospective candidates must indicate the name of three faculty members as his/her desired academic supervisor, contact at least
one potential supervisor before submitting their application and choose his/her intended area of study in their application form.
Information about the disciplinary specialties and research interests of faculty members are available on the following websites.
Graduate Program in Science and Technology website: www.st.sophia.ac.jp/english
List of Thesis Advisors: www.sophia.ac.jp/eng/admissions/graduate_p/english_g2/gpst.html
</t>
    </r>
    <r>
      <rPr>
        <sz val="10"/>
        <color theme="10"/>
        <rFont val="BIZ UDPゴシック"/>
        <family val="3"/>
        <charset val="128"/>
      </rPr>
      <t>＜公開前、更新中情報＞</t>
    </r>
    <rPh sb="560" eb="562">
      <t>コウカイ</t>
    </rPh>
    <rPh sb="562" eb="563">
      <t>マエ</t>
    </rPh>
    <rPh sb="564" eb="566">
      <t>コウシン</t>
    </rPh>
    <rPh sb="566" eb="567">
      <t>チュウ</t>
    </rPh>
    <rPh sb="567" eb="569">
      <t>ジョウホウ</t>
    </rPh>
    <phoneticPr fontId="8"/>
  </si>
  <si>
    <r>
      <t xml:space="preserve">Prospective candidates must indicate the name of three faculty members as his/her desired academic supervisor, contact at least
one potential supervisor before submitting their application and choose his/her intended area of study in their application form.
Information about the disciplinary specialties and research interests of faculty members are available on the following websites.
</t>
    </r>
    <r>
      <rPr>
        <sz val="10"/>
        <color rgb="FFFF0000"/>
        <rFont val="BIZ UDPゴシック"/>
        <family val="3"/>
        <charset val="128"/>
      </rPr>
      <t>Graduate Program in Science and Technology website: www.st.sophia.ac.jp/english
List of Thesis Advisors: www.sophia.ac.jp/eng/admissions/graduate_p/english_g2/gpst.html
＜公開前、更新中情報＞</t>
    </r>
    <rPh sb="560" eb="562">
      <t>コウカイ</t>
    </rPh>
    <rPh sb="562" eb="563">
      <t>マエ</t>
    </rPh>
    <rPh sb="564" eb="566">
      <t>コウシン</t>
    </rPh>
    <rPh sb="566" eb="567">
      <t>チュウ</t>
    </rPh>
    <rPh sb="567" eb="569">
      <t>ジョウホウ</t>
    </rPh>
    <phoneticPr fontId="8"/>
  </si>
  <si>
    <t>2603A</t>
  </si>
  <si>
    <t>Graduate school of Global Studies</t>
  </si>
  <si>
    <t>Graduate Program in Global Studies</t>
  </si>
  <si>
    <t>https://www.sophia.ac.jp/eng/program/graduate_p/gpgs/index.html#professors
(except assistant professor)</t>
  </si>
  <si>
    <t>2604A</t>
  </si>
  <si>
    <t>Graduate School in Human Sciences</t>
  </si>
  <si>
    <t>Graduate Program in Education</t>
  </si>
  <si>
    <t>https://redb.cc.sophia.ac.jp/?page_id=307</t>
  </si>
  <si>
    <t>3501A</t>
  </si>
  <si>
    <t>University of Niigata Prefecture</t>
  </si>
  <si>
    <t>Graduate School of International Studies and Regional Development</t>
  </si>
  <si>
    <t>http://gs-unii.ac.jp/graduate_intro/faculty/?lang=en</t>
  </si>
  <si>
    <t>3401A</t>
    <phoneticPr fontId="1"/>
  </si>
  <si>
    <t>Niigata University</t>
  </si>
  <si>
    <t>Physics Course, Dept of Fundamental Sciences</t>
  </si>
  <si>
    <t>https://www.gs.niigata-u.ac.jp/~gsweb/en/mbrlist/index.html</t>
  </si>
  <si>
    <t>3401B</t>
  </si>
  <si>
    <t>Chemistry Course, Dept of Fundamental Sciences</t>
  </si>
  <si>
    <t>3401C</t>
  </si>
  <si>
    <t>Materials Science and Technology Course, Dept of Advanced Materials Science and Technology</t>
  </si>
  <si>
    <t>3401D</t>
  </si>
  <si>
    <t>Applied Chemistry and Chemical Engineering Course, Dept of Advanced Materials Science and Technology</t>
  </si>
  <si>
    <t>3401E</t>
  </si>
  <si>
    <t>Advanced Mechanical Science and Engineering Course, Dept of Advanced Materials Science and Technology</t>
  </si>
  <si>
    <t>3401F</t>
  </si>
  <si>
    <t>Social Systems Engineering Course, Dept of Advanced Materials Science and Technology</t>
  </si>
  <si>
    <t>3401G</t>
  </si>
  <si>
    <t>Information Engineering Course, Dept of Electrical and Information Engineering</t>
  </si>
  <si>
    <t>3401H</t>
  </si>
  <si>
    <t>Electrical and Electronic Engineering Course, Dept of Electrical and Information Engineering</t>
  </si>
  <si>
    <t>3401I</t>
  </si>
  <si>
    <t>Human Sciences and Assistive Technology Course,
Dept of Electrical and Information Engineering</t>
  </si>
  <si>
    <t>3401J</t>
  </si>
  <si>
    <t>Life Sciences Course, Dept of Life and Food Sciences</t>
  </si>
  <si>
    <t>3401K</t>
  </si>
  <si>
    <t>Applied Life and Food Sciences Course, Dept of Life and Food Sciences</t>
  </si>
  <si>
    <t>3401L</t>
  </si>
  <si>
    <t>3401M</t>
  </si>
  <si>
    <t>3401N</t>
  </si>
  <si>
    <t>3401O</t>
  </si>
  <si>
    <t>3401P</t>
  </si>
  <si>
    <t>3401Q</t>
  </si>
  <si>
    <t>3401R</t>
  </si>
  <si>
    <t>3401S</t>
  </si>
  <si>
    <t>3401T</t>
  </si>
  <si>
    <t>3401U</t>
  </si>
  <si>
    <t>3401V</t>
  </si>
  <si>
    <t>3401W</t>
  </si>
  <si>
    <t>3401X</t>
  </si>
  <si>
    <t>3401Y</t>
  </si>
  <si>
    <t>Agriculture and Bioresources Course,
Dept of Life and Food Sciences</t>
  </si>
  <si>
    <t>3401Z</t>
  </si>
  <si>
    <t>3402A</t>
  </si>
  <si>
    <t>3402B</t>
  </si>
  <si>
    <t>3402C</t>
  </si>
  <si>
    <t>3402D</t>
  </si>
  <si>
    <t>3402E</t>
  </si>
  <si>
    <t>3402F</t>
  </si>
  <si>
    <t>3402G</t>
  </si>
  <si>
    <t>3402H</t>
  </si>
  <si>
    <t>3402I</t>
  </si>
  <si>
    <t>Sakeology Course, Dept of Life and Food Sciences</t>
  </si>
  <si>
    <t>3402J</t>
  </si>
  <si>
    <t>Natural Environmental Science Course,
Dept of Environmental Science and Technology</t>
  </si>
  <si>
    <t>3402K</t>
  </si>
  <si>
    <t>Environmental Science for Agriculture and Forestry Course,
Dept of Environmental Science and Technology</t>
  </si>
  <si>
    <t>3402L</t>
  </si>
  <si>
    <t>3402M</t>
  </si>
  <si>
    <t>3402N</t>
  </si>
  <si>
    <t>3402O</t>
  </si>
  <si>
    <t>3402P</t>
  </si>
  <si>
    <t>3402Q</t>
  </si>
  <si>
    <t>3402R</t>
  </si>
  <si>
    <t>3402S</t>
  </si>
  <si>
    <t>3402T</t>
  </si>
  <si>
    <t>3402U</t>
  </si>
  <si>
    <t>Architecture and Civil Engineering Course, Dept of Environmental Science and Technology</t>
  </si>
  <si>
    <t>3402V</t>
  </si>
  <si>
    <t>Earth Science Course,
Dept of Environmental Science and Technology</t>
  </si>
  <si>
    <t>3402W</t>
  </si>
  <si>
    <t>Natural Disaster and Environmental Science Course, Dept of Environmental Science and Technology</t>
  </si>
  <si>
    <t>3402X</t>
  </si>
  <si>
    <t>Field Research in the Enviromental Sciences Course, Dept of Environmental Science and Technology</t>
  </si>
  <si>
    <t>3402Y</t>
  </si>
  <si>
    <t>3402Z</t>
  </si>
  <si>
    <t>3403A</t>
  </si>
  <si>
    <t>3403B</t>
  </si>
  <si>
    <t>3404A</t>
  </si>
  <si>
    <t>Graduate School of Medical and Dental Sciences</t>
  </si>
  <si>
    <t>Molecular and Cellular Medicine</t>
  </si>
  <si>
    <t>https://www.med.niigata-u.ac.jp/eng/contents/collaboration/index.html</t>
  </si>
  <si>
    <t>3404B</t>
  </si>
  <si>
    <t>3404C</t>
  </si>
  <si>
    <t>3404D</t>
  </si>
  <si>
    <t>Biological Functions and Medical Control</t>
  </si>
  <si>
    <t>3404E</t>
  </si>
  <si>
    <t>3404F</t>
  </si>
  <si>
    <t>3404G</t>
  </si>
  <si>
    <t>3404H</t>
  </si>
  <si>
    <t>3404I</t>
  </si>
  <si>
    <t>3404J</t>
  </si>
  <si>
    <t>3404K</t>
  </si>
  <si>
    <t>Community Disease Control</t>
  </si>
  <si>
    <t>3404L</t>
  </si>
  <si>
    <t>3405A</t>
  </si>
  <si>
    <t>Graduate School of Modern Society and Culture</t>
  </si>
  <si>
    <t>Master's Program of Society of Law and Politics/
the Course of International Society</t>
  </si>
  <si>
    <t>5201A</t>
  </si>
  <si>
    <t>Kobe Institute of Computing, Graduate School of Information Technology</t>
  </si>
  <si>
    <t>Department of Information Systems</t>
  </si>
  <si>
    <t>https://www.kic.ac.jp/eng/faculty.html</t>
  </si>
  <si>
    <t>4901A</t>
  </si>
  <si>
    <t>Kobe University</t>
  </si>
  <si>
    <t xml:space="preserve">Competition Law: Fujio Kawashima
International Law: Mari Takeuchi, Fujio Kawashima
http://www.law.kobe-u.ac.jp/GMAP/aboutus/people.html
</t>
  </si>
  <si>
    <t>4902A</t>
  </si>
  <si>
    <t>Graduate school of International 
Cooperation Studies</t>
  </si>
  <si>
    <t xml:space="preserve">http://www.gsics.kobe-u.ac.jp/en/programs/tstaff.html
※氏名にアンダーバーのついている先生の中から選択下さい。以下の先生をご希望の場合は、教務係にご連絡下さい。AKAHOSHI Sho,  ITO Takahiro
</t>
    <rPh sb="56" eb="58">
      <t>シメイ</t>
    </rPh>
    <rPh sb="71" eb="73">
      <t>センセイ</t>
    </rPh>
    <rPh sb="74" eb="75">
      <t>ナカ</t>
    </rPh>
    <rPh sb="77" eb="79">
      <t>センタク</t>
    </rPh>
    <rPh sb="79" eb="80">
      <t>クダ</t>
    </rPh>
    <rPh sb="83" eb="85">
      <t>イカ</t>
    </rPh>
    <rPh sb="86" eb="88">
      <t>センセイ</t>
    </rPh>
    <rPh sb="90" eb="92">
      <t>キボウ</t>
    </rPh>
    <rPh sb="93" eb="95">
      <t>バアイ</t>
    </rPh>
    <rPh sb="97" eb="100">
      <t>キョウムカカリ</t>
    </rPh>
    <rPh sb="102" eb="104">
      <t>レンラク</t>
    </rPh>
    <rPh sb="104" eb="105">
      <t>クダ</t>
    </rPh>
    <phoneticPr fontId="8"/>
  </si>
  <si>
    <t>http://www.gsics.kobe-u.ac.jp/en/programs/tstaff.html
※氏名にアンダーバーのついている先生の中から選択下さい。以下の先生をご希望の場合は、教務係にご連絡下さい。AKAHOSHI Sho,  ITO Takahiro</t>
  </si>
  <si>
    <t>3201A</t>
  </si>
  <si>
    <t xml:space="preserve">National Graduate Institute for Policy Studies </t>
  </si>
  <si>
    <t>Graduate School of Policy Studies</t>
  </si>
  <si>
    <t>One-year Master’s Program of Public Policy (MP1)
https://www.grips.ac.jp/en/education/inter_programs/policy/</t>
  </si>
  <si>
    <t>https://www.grips.ac.jp/en/research/directory-2/faculty_atoz/</t>
  </si>
  <si>
    <t>3201B</t>
  </si>
  <si>
    <t>Two-year Master’s Program of Public Policy (MP2)
https://www.grips.ac.jp/en/education/inter_programs/policy2/</t>
  </si>
  <si>
    <t>3201C</t>
  </si>
  <si>
    <t xml:space="preserve">Macroeconomic Policy Program (1year)
https://www.grips.ac.jp/en/education/inter_programs/transition/
</t>
  </si>
  <si>
    <t>3201D</t>
  </si>
  <si>
    <t>Macroeconomic Policy Program (2years)
https://www.grips.ac.jp/en/education/inter_programs/transition/</t>
  </si>
  <si>
    <t>3201E</t>
  </si>
  <si>
    <t>GRIPS Global Governance Program (G-cube)
https://www.grips.ac.jp/en/education/phd_programs/g-cube/
https://www.grips.ac.jp/g-cube/en/</t>
  </si>
  <si>
    <t>3201F</t>
  </si>
  <si>
    <t>Policy Analysis Program
https://www.grips.ac.jp/en/education/phd_programs/analysis/</t>
  </si>
  <si>
    <t>3201G</t>
  </si>
  <si>
    <t>Science, Technology and Innovation Policy Program
https://www.grips.ac.jp/en/education/phd_programs/innovation/
https://gist.grips.ac.jp/en/</t>
  </si>
  <si>
    <t>8501A</t>
  </si>
  <si>
    <t xml:space="preserve">St. Luke's International University </t>
  </si>
  <si>
    <t>Graduate School of Public Health</t>
  </si>
  <si>
    <t>Public Health</t>
  </si>
  <si>
    <t>http://university.luke.ac.jp/sph/academics/faculty.html</t>
  </si>
  <si>
    <t>8502A</t>
  </si>
  <si>
    <t>Graduate school of Nursing Science</t>
  </si>
  <si>
    <t>Master Course</t>
  </si>
  <si>
    <t>http://university.luke.ac.jp/english/faculty_and_research/index.html#archiveSerch</t>
  </si>
  <si>
    <t>8502B</t>
  </si>
  <si>
    <t>Doctor Course</t>
  </si>
  <si>
    <t>4601A</t>
  </si>
  <si>
    <t>Shizuoka University</t>
  </si>
  <si>
    <t>Graduated School of Integrated Science and Technology Department of Science</t>
  </si>
  <si>
    <t>https://www.shizuoka.ac.jp/english/subject/graduate/stg/pdf/app_guide_2022_abp.pdf</t>
  </si>
  <si>
    <t>7901A</t>
  </si>
  <si>
    <t>Ishikawa Prefectural University</t>
  </si>
  <si>
    <t>Graduate school of Bioresources and Environmental Science</t>
  </si>
  <si>
    <t xml:space="preserve">Division of Environmental Science </t>
  </si>
  <si>
    <t>https://www.ishikawa-pu.ac.jp/graduate/course/master/master2/#</t>
  </si>
  <si>
    <t>https://www.ishikawa-pu.ac.jp/graduate/course/doctor/doctor1/</t>
  </si>
  <si>
    <t>7901B</t>
  </si>
  <si>
    <t>Graduate school of Bioresource and Environmental Science</t>
  </si>
  <si>
    <t>Division of Environmental Science</t>
  </si>
  <si>
    <t>https://www.researchgate.net/profile/Yoichi_Fujihara</t>
  </si>
  <si>
    <t>7901C</t>
  </si>
  <si>
    <t>Division of Food Science</t>
  </si>
  <si>
    <t>7901D</t>
  </si>
  <si>
    <t>Division of Bioproduction Science</t>
  </si>
  <si>
    <t>7801A</t>
  </si>
  <si>
    <t>Chiba University</t>
  </si>
  <si>
    <t>Graduate School of Horticulture</t>
  </si>
  <si>
    <t>http://www.h.chiba-u.jp/english/</t>
  </si>
  <si>
    <t>https://www.h.chiba-u.jp/english/admission/index.html</t>
  </si>
  <si>
    <t>2301A</t>
  </si>
  <si>
    <t>WASEDA University</t>
  </si>
  <si>
    <t>Economics Course
Global Political Economy Course</t>
  </si>
  <si>
    <t>Research Guidance list 
(Update in every October)
https://waseda.app.box.com/s/2lxd4sxtvk11bdp4f2yhlvyk3912ppow</t>
  </si>
  <si>
    <t>2302A</t>
  </si>
  <si>
    <t>Graduate School of Commerce</t>
  </si>
  <si>
    <t>Commerce</t>
  </si>
  <si>
    <t>https://www.waseda.jp/fcom/gsc/en/applicants/research</t>
  </si>
  <si>
    <t>2303A</t>
  </si>
  <si>
    <t>Graduate School of Business and Finance</t>
  </si>
  <si>
    <t>International MBA</t>
  </si>
  <si>
    <t>2303B</t>
  </si>
  <si>
    <t>MSc in Finance</t>
  </si>
  <si>
    <t>2304A</t>
  </si>
  <si>
    <t>Graduate school of Social Sciences</t>
  </si>
  <si>
    <t>Major in Global Society
Major in Policy Science</t>
  </si>
  <si>
    <t>https://www.waseda.jp/fsss/gsss/en/applicants/research-areas/</t>
  </si>
  <si>
    <t>2305A</t>
  </si>
  <si>
    <t>Graduate School of Information, Production and Systems</t>
  </si>
  <si>
    <t>Major in Information, Production and Systems Engineering</t>
  </si>
  <si>
    <t>https://www.waseda.jp/fsci/gips/en/about/faculty/</t>
  </si>
  <si>
    <t>2306A</t>
  </si>
  <si>
    <t>Graduate School of Asia-Pacific Studies</t>
  </si>
  <si>
    <t>https://www.waseda.jp/fire/gsaps/en/admissions/project</t>
  </si>
  <si>
    <t>2307A</t>
  </si>
  <si>
    <t>Graduate School of Political Science</t>
  </si>
  <si>
    <t>Political Science Major / Political Science Course</t>
  </si>
  <si>
    <t>https://www.waseda.jp/fpse/gsps/en/about/faculty/</t>
  </si>
  <si>
    <t>2308A</t>
  </si>
  <si>
    <t>Waseda University</t>
  </si>
  <si>
    <t xml:space="preserve">Graduate School
of Fundamental Science
and Engineering </t>
  </si>
  <si>
    <t>Department of Computer Science and Communications Engineering</t>
  </si>
  <si>
    <t>https://www.waseda.jp/fsci/en/admissions_gs/</t>
  </si>
  <si>
    <t>0901A</t>
  </si>
  <si>
    <t>Ashikaga University</t>
  </si>
  <si>
    <t>Master of  Engineering</t>
  </si>
  <si>
    <t>https://www.ashitech.ac.jp/ehome/dept/graduateSchool.html</t>
  </si>
  <si>
    <t>https://www.ashitech.ac.jp/jouhou/r04/isme_en.pdf　（ Information Science and Manufacturing Engineering）　https://www.ashitech.ac.jp/jouhou/r04/cee_en.pdf　（ Construction and Environmental Engineering）</t>
  </si>
  <si>
    <t>0201A</t>
  </si>
  <si>
    <t xml:space="preserve">Obihiro University of Agriculture and Veterinary Medicine
</t>
  </si>
  <si>
    <t>Graduate School of Animal and Veterinary Sciences and Agriculture</t>
  </si>
  <si>
    <t>Animal Science and Agriculture</t>
  </si>
  <si>
    <t>https://www.obihiro.ac.jp/en/inbound</t>
  </si>
  <si>
    <t>該当しない
N/A</t>
    <rPh sb="0" eb="2">
      <t>ガイトウ</t>
    </rPh>
    <phoneticPr fontId="7"/>
  </si>
  <si>
    <t>0201B</t>
  </si>
  <si>
    <t>Veterinary Science</t>
  </si>
  <si>
    <t>8201A</t>
  </si>
  <si>
    <t>Osaka University</t>
  </si>
  <si>
    <t>Department of Materials Engineering Science
https://www.es.osaka-u.ac.jp/en/faculty-research/academic-staff/index.html</t>
  </si>
  <si>
    <t>https://www.es.osaka-u.ac.jp/en/faculty-research/academic-staff/index.html</t>
  </si>
  <si>
    <t>8201B</t>
  </si>
  <si>
    <t>Department of Mechanical Science and Bioengineering
https://www.es.osaka-u.ac.jp/en/faculty-research/academic-staff/index.html</t>
  </si>
  <si>
    <t>8201C</t>
  </si>
  <si>
    <t>Department of Systems Innovation
https://www.es.osaka-u.ac.jp/en/faculty-research/academic-staff/index.html</t>
  </si>
  <si>
    <t>8202A</t>
  </si>
  <si>
    <t>Graduate School of Science</t>
  </si>
  <si>
    <t>Department of Chemistry　　Department of Macromolecular Science　　　　　</t>
  </si>
  <si>
    <t>8901A</t>
  </si>
  <si>
    <t>Oita University</t>
  </si>
  <si>
    <t>3601A</t>
  </si>
  <si>
    <t>Nagaoka University of Technology</t>
  </si>
  <si>
    <t>https://www.nagaokaut.ac.jp/j/nyuushi/gb/e/
https://www.nagaokaut.ac.jp/nyuushi/nyugakushiken/nyushi_syushi.files/gaiyou_syushi_r5.pdf</t>
  </si>
  <si>
    <t>https://www.nagaokaut.ac.jp/j/nyuushi/gb/e/</t>
  </si>
  <si>
    <t>6102A</t>
  </si>
  <si>
    <t>Tottori University</t>
  </si>
  <si>
    <t>Graduate school of  Sustainability Science</t>
  </si>
  <si>
    <t>Department of Engineering</t>
  </si>
  <si>
    <t>https://eng.tottori-u.ac.jp/introduction/teachers</t>
  </si>
  <si>
    <t>6105A</t>
  </si>
  <si>
    <t>Graduate School of Sustainability Science（Department of Agricultural Science)</t>
  </si>
  <si>
    <t>General</t>
  </si>
  <si>
    <t>別紙①②参照</t>
  </si>
  <si>
    <t>6105B</t>
  </si>
  <si>
    <t>Special program in bioresource utilization science
of fungus and mushroom/ Master of Agriculture</t>
  </si>
  <si>
    <t>別紙④参照</t>
  </si>
  <si>
    <t>6106A</t>
  </si>
  <si>
    <t>Graduate School of Sustainability Science（Department of Dryland Science)</t>
  </si>
  <si>
    <t>Special Program in English</t>
  </si>
  <si>
    <t>別紙⑤参照</t>
  </si>
  <si>
    <t>6104A</t>
  </si>
  <si>
    <t>https://eng.tottori-u.ac.jp/english/graduate
Please see
"For Supervisors and their research topics, please see[Faculty]"</t>
  </si>
  <si>
    <t>6103A</t>
  </si>
  <si>
    <t>http://rendai.muses.tottori-u.ac.jp/english/index.html</t>
  </si>
  <si>
    <t>http://rendai.muses.tottori-u.ac.jp/english/teachers/index.html</t>
  </si>
  <si>
    <t>6103B</t>
  </si>
  <si>
    <t>6103C</t>
  </si>
  <si>
    <t>6101A</t>
  </si>
  <si>
    <t>Joint Graduate School of Veterinary Sciences</t>
  </si>
  <si>
    <t xml:space="preserve">Joint Major of Veterinary Sciences
</t>
  </si>
  <si>
    <t>https://vetsci.gt-jdvm.jp/en/field</t>
  </si>
  <si>
    <t>8601A</t>
  </si>
  <si>
    <t>Teikyo University</t>
  </si>
  <si>
    <t>Division of Integrated Science and Engineering</t>
  </si>
  <si>
    <t>https://www.teikyo-u.ac.jp/english/academics/graduate/science.html</t>
  </si>
  <si>
    <t>9001A</t>
  </si>
  <si>
    <t>The University of Electro-Communications</t>
  </si>
  <si>
    <t>Graduate School of Informatics and Engineering</t>
  </si>
  <si>
    <t>Joint Doctoral Program for Sustainability Research</t>
  </si>
  <si>
    <t>https://www.wt-jdpsr.jp/index.php/faculty</t>
  </si>
  <si>
    <t>6001A</t>
  </si>
  <si>
    <t>Shimane University</t>
  </si>
  <si>
    <t>Major in Science of Environmental Systems</t>
  </si>
  <si>
    <t>https://www.natural.shimane-u.ac.jp/about/kyoin_eng.html</t>
  </si>
  <si>
    <t>https://www.natural.shimane-u.ac.jp/doctor/about/kyoinn_eng.html</t>
  </si>
  <si>
    <t>6001B</t>
  </si>
  <si>
    <t>Major in Agricultural and Life Sciences</t>
  </si>
  <si>
    <t>6001C</t>
  </si>
  <si>
    <t>Graduate Course in Earth and Geoenvironental Science</t>
  </si>
  <si>
    <t>https://www.geo.shimane-u.ac.jp/spfs/staff/staff17.html</t>
  </si>
  <si>
    <t>8801A</t>
  </si>
  <si>
    <t>University of East Asia</t>
  </si>
  <si>
    <t>Graduate school of University of East Asia</t>
  </si>
  <si>
    <t>Life Science and Medical Engineering</t>
  </si>
  <si>
    <t>8801B</t>
  </si>
  <si>
    <t xml:space="preserve">Advanced Studies in Arts and design	</t>
  </si>
  <si>
    <t>1301A</t>
  </si>
  <si>
    <t>Tokai University</t>
  </si>
  <si>
    <t>Science and Technology/Physical and Mathematical Sciences Course, Information Science and Technology Course, Electrical and Electronic Engineering Course, Life Science and Technology Course, Materials Science and Chemistry Course, Mechanical Engineering and Aeronautics and Astronautics Course, Architecture and Civil Engineering Course, Marine Science and Technology Course, Earth and Environmental Science Course</t>
  </si>
  <si>
    <t>https://www.u-tokai.ac.jp/facultyguide/tag/course/crs-science-and-technology/en/
https://www.u-tokai.ac.jp/gd-science-and-technology/crs-science-and-technology/casestudy/</t>
  </si>
  <si>
    <t>1302A</t>
  </si>
  <si>
    <t>Course of Electrical and Electronic Engineering</t>
  </si>
  <si>
    <t>https://www.u-tokai.ac.jp/facultyguide/tag/course/crs-electrical-and-electronic-engineering/en/</t>
  </si>
  <si>
    <t>1302B</t>
  </si>
  <si>
    <t>Course of Applied Science (Department of Applied Biochemistry, Department of Materials Science)</t>
  </si>
  <si>
    <t>https://www.u-tokai.ac.jp/facultyguide/tag/course/crs-applied-science/en/</t>
  </si>
  <si>
    <t>1302C</t>
  </si>
  <si>
    <t>Architecture and Civil Engineering</t>
  </si>
  <si>
    <t>https://www.u-tokai.ac.jp/facultyguide/tag/course/crs-architecture-and-civil-engineering/en/</t>
  </si>
  <si>
    <t>1302D</t>
  </si>
  <si>
    <t>Course of Mechanical Engineering</t>
  </si>
  <si>
    <t>https://www.u-tokai.ac.jp/facultyguide/tag/course/crs-mechanical-engineering/en/</t>
  </si>
  <si>
    <t>2001A</t>
  </si>
  <si>
    <t>Tokyo Medical and Dental University</t>
  </si>
  <si>
    <t>https://www.tmd.ac.jp/cmn/mphgh/</t>
  </si>
  <si>
    <t>2201A</t>
  </si>
  <si>
    <t>Tokyo University of Marine Science and Technology</t>
  </si>
  <si>
    <t>Graduate school of Marine Science and Technology</t>
  </si>
  <si>
    <t>https://www.kaiyodai.ac.jp/english/graduateschool/entranceexamination/ApplicationRequirements.html</t>
  </si>
  <si>
    <t>2101A</t>
  </si>
  <si>
    <t>Tokyo University of Foreign Studies</t>
  </si>
  <si>
    <t>Graduate School of Global Studies</t>
  </si>
  <si>
    <t>http://www.tufs.ac.jp/english/research/researcher/people/index.html?department=doctoralsr</t>
  </si>
  <si>
    <t>1901A</t>
  </si>
  <si>
    <t>Tokyo Institute of Technology</t>
  </si>
  <si>
    <t>School of Engineering</t>
  </si>
  <si>
    <t>Department of Systems and Control Engineering</t>
  </si>
  <si>
    <t>https://search.star.titech.ac.jp/titech-ss/search.act</t>
  </si>
  <si>
    <t xml:space="preserve">該当しない
N/A
</t>
    <rPh sb="0" eb="2">
      <t>ガイトウ</t>
    </rPh>
    <phoneticPr fontId="8"/>
  </si>
  <si>
    <t>1901B</t>
  </si>
  <si>
    <t>Department of Electrical and Electronic Engineering</t>
  </si>
  <si>
    <t>1901C</t>
  </si>
  <si>
    <t>Department of Information and Communications Engineering</t>
  </si>
  <si>
    <t>1902A</t>
  </si>
  <si>
    <t>School of Materials and Chemical Technology</t>
  </si>
  <si>
    <t>Department of Chemical Science and Engineering</t>
  </si>
  <si>
    <t>1903A</t>
  </si>
  <si>
    <t>School of Life Science and Technology</t>
  </si>
  <si>
    <t>Department of Life Science and Technology</t>
  </si>
  <si>
    <t>1904A</t>
  </si>
  <si>
    <t>School of Society and Environment</t>
  </si>
  <si>
    <t>Department of Architecture and buiding Engineering</t>
  </si>
  <si>
    <t>1904B</t>
  </si>
  <si>
    <t>School of Environment and Society</t>
  </si>
  <si>
    <t>Department of Civil and Environmental Engineering</t>
  </si>
  <si>
    <t>1904C</t>
  </si>
  <si>
    <t>Department of Transdisciplinary Science and Engineering</t>
  </si>
  <si>
    <t>1904D</t>
  </si>
  <si>
    <t>Department of Social and Human Sciences</t>
  </si>
  <si>
    <t>9701A</t>
  </si>
  <si>
    <t>Tokyo International University</t>
  </si>
  <si>
    <t>Economics Major</t>
  </si>
  <si>
    <t xml:space="preserve">https://www.tiu.ac.jp/etrack/info/docs/graduate_e_faculty.pdf
</t>
  </si>
  <si>
    <t>9702A</t>
  </si>
  <si>
    <t>Graduate School of Business and Commerce</t>
  </si>
  <si>
    <t>Digital Business and Innovation Major (English Track Program)</t>
  </si>
  <si>
    <t>https://www.tiu.ac.jp/etrack/info/docs/graduate_dm&amp;b_faculty.pdf</t>
  </si>
  <si>
    <t>9702B</t>
  </si>
  <si>
    <t>Digital Business and Innovation Major (English Track Program, 5-year Doctor Program)</t>
  </si>
  <si>
    <t>9703A</t>
  </si>
  <si>
    <t>International Relations Major (English Track Program)</t>
  </si>
  <si>
    <t>https://www.tiu.ac.jp/etrack/faculty/ir.html</t>
  </si>
  <si>
    <t>1601A</t>
  </si>
  <si>
    <t>The University of Tokyo</t>
  </si>
  <si>
    <t>Graduatate School of Public Policy</t>
  </si>
  <si>
    <t xml:space="preserve">Master of Public Policy, International Program (MPP/IP) </t>
  </si>
  <si>
    <t>-</t>
  </si>
  <si>
    <t>1602A</t>
  </si>
  <si>
    <t xml:space="preserve"> International Graduate Program in the Field of Civil Engineering and Infrastructure Studies</t>
  </si>
  <si>
    <t>http://www.civil.t.u-tokyo.ac.jp/en/member/</t>
  </si>
  <si>
    <t>1602B</t>
  </si>
  <si>
    <t>Global 30 Special English Program
(International Bioengineering English Course)</t>
  </si>
  <si>
    <t>https://bioeng.t.u-tokyo.ac.jp/faculty/</t>
  </si>
  <si>
    <t>1603A</t>
  </si>
  <si>
    <t>Graduate School of Frontier Sciences</t>
  </si>
  <si>
    <t>Department of Environment Systems</t>
  </si>
  <si>
    <t>https://envsys.k.u-tokyo.ac.jp/en/labs/</t>
  </si>
  <si>
    <t>1604A</t>
  </si>
  <si>
    <t>Graduate School of Agricultural and Life Sciences</t>
  </si>
  <si>
    <t>International Program in Agricultural Development Studies (IPADS)</t>
  </si>
  <si>
    <t>https://ipads.a.u-tokyo.ac.jp/academics/component/</t>
  </si>
  <si>
    <t>該当しない
N/A</t>
    <rPh sb="0" eb="2">
      <t>ガイトウ</t>
    </rPh>
    <phoneticPr fontId="5"/>
  </si>
  <si>
    <t>1604B</t>
  </si>
  <si>
    <t>Department of Global Agricultural Sciences</t>
  </si>
  <si>
    <t>https://www.ga.a.u-tokyo.ac.jp/English/laboratory-staff/</t>
  </si>
  <si>
    <t>1604C</t>
  </si>
  <si>
    <t>1604D</t>
  </si>
  <si>
    <t>1604E</t>
  </si>
  <si>
    <t>1604F</t>
  </si>
  <si>
    <t>1604G</t>
  </si>
  <si>
    <t>Department of Agricultural and Resource Economics</t>
  </si>
  <si>
    <t>http://www.ec.a.u-tokyo.ac.jp/member_eng.html</t>
  </si>
  <si>
    <t>1401A</t>
  </si>
  <si>
    <t>Tokyo City University</t>
  </si>
  <si>
    <t xml:space="preserve">Graduate School of Integrative Science and Engineering </t>
  </si>
  <si>
    <t>https://www.tcu.ac.jp/english/study/
https://www.risys.gl.tcu.ac.jp/Main.php?action=top&amp;type=form&amp;selected_lang=E&amp;tchCd=0000000000</t>
  </si>
  <si>
    <t>1402A</t>
  </si>
  <si>
    <t xml:space="preserve"> Graduate School of Environmental and Information Studies           </t>
  </si>
  <si>
    <t>2501A</t>
  </si>
  <si>
    <t>Tokyo University of Agriculture</t>
  </si>
  <si>
    <t>https://www.nodai.ac.jp/application/files/6916/5241/3617/2023_HP.pdf</t>
  </si>
  <si>
    <t>2502A</t>
  </si>
  <si>
    <t>Graduate School of Applied Bioscience</t>
  </si>
  <si>
    <t>2503A</t>
  </si>
  <si>
    <t>Graduate School of Life Sciences</t>
  </si>
  <si>
    <t>2504A</t>
  </si>
  <si>
    <t>Graduate School of Agro-Environmental Science</t>
  </si>
  <si>
    <t>2505A</t>
  </si>
  <si>
    <t>Graduate School of International Food and Agricultural Studies</t>
  </si>
  <si>
    <t>2506A</t>
  </si>
  <si>
    <t>Graduate School of Bioindustry</t>
  </si>
  <si>
    <t>1801A</t>
  </si>
  <si>
    <t>Tokyo University of Agriculture and Technology</t>
  </si>
  <si>
    <t>Department of Agriculture 
International Innovative Agricultural Science Cource
International Innovative Agricultural Science Program
(Special Program)</t>
  </si>
  <si>
    <t>http://web.tuat.ac.jp/~ieas/en/faculty_members.html</t>
  </si>
  <si>
    <t>1802A</t>
  </si>
  <si>
    <t>Department of Biological Production Science</t>
  </si>
  <si>
    <t>https://www.tuat.ac.jp/uni-grad/en/boshu/index.html</t>
  </si>
  <si>
    <t>未定
TBD</t>
    <rPh sb="0" eb="2">
      <t>ミテイ</t>
    </rPh>
    <phoneticPr fontId="5"/>
  </si>
  <si>
    <t>Department of Applied Life Science</t>
  </si>
  <si>
    <t>1802C</t>
  </si>
  <si>
    <t>Department of Symbiotic Science of Environment and Natural Resources</t>
  </si>
  <si>
    <t>1802D</t>
  </si>
  <si>
    <t>Department of Agricultural and Environmental Engineering</t>
  </si>
  <si>
    <t>1802E</t>
  </si>
  <si>
    <t>Department of Science on Agricultural Economy and Symbiotic Society</t>
  </si>
  <si>
    <t>1803A</t>
  </si>
  <si>
    <t>Department of Biotechnology and Life Science</t>
  </si>
  <si>
    <t>To be included in the application guidelines</t>
  </si>
  <si>
    <t>1803B</t>
  </si>
  <si>
    <t>Department of Biomedical Engineering</t>
  </si>
  <si>
    <t>1803C</t>
  </si>
  <si>
    <t>Department of Applied Chemistry</t>
  </si>
  <si>
    <t>1803D</t>
  </si>
  <si>
    <t>Department of Applied Physics and Chemical Engineering</t>
  </si>
  <si>
    <t>1803E</t>
  </si>
  <si>
    <t>Department of Mechanical Systems Engineering</t>
  </si>
  <si>
    <t>1803F</t>
  </si>
  <si>
    <t>Department of Electrical Engineering and Computer Science</t>
  </si>
  <si>
    <t>1803G</t>
  </si>
  <si>
    <t>https://www.wt-jdpsr.jp/faculty/</t>
  </si>
  <si>
    <t>1804A</t>
  </si>
  <si>
    <t xml:space="preserve">Graduate School of Bio-Applications and Systems Engineering </t>
  </si>
  <si>
    <t>Department of Bio-Functions and Systems Science</t>
  </si>
  <si>
    <t>https://www.tuat.ac.jp/base/staff/biofs.html</t>
  </si>
  <si>
    <t>1802B</t>
  </si>
  <si>
    <t>Department of Food and Energy Systems Science</t>
  </si>
  <si>
    <t>https://www.tuat.ac.jp/base/staff/foodes.html</t>
  </si>
  <si>
    <t>0301A</t>
  </si>
  <si>
    <t>Tohoku University</t>
  </si>
  <si>
    <t>Graduate school of Science</t>
  </si>
  <si>
    <t>Department of Geophysics</t>
  </si>
  <si>
    <t>http://www.gp.tohoku.ac.jp/research/find-research-field-en.html</t>
  </si>
  <si>
    <t>0301B</t>
  </si>
  <si>
    <t>Department of EARTH SCIENCE</t>
  </si>
  <si>
    <t>http://www.es.tohoku.ac.jp/EN/research_group/index.html</t>
  </si>
  <si>
    <t>0302A</t>
  </si>
  <si>
    <t>Graduate school of Dentistry</t>
  </si>
  <si>
    <t>Dentistry Program / Fundarmental Dentistry Course</t>
  </si>
  <si>
    <t>http://www.dent.tohoku.ac.jp/english/research/</t>
  </si>
  <si>
    <t>0302B</t>
  </si>
  <si>
    <t>Dentistry Program / Oral Health Science Course</t>
  </si>
  <si>
    <t>0302C</t>
  </si>
  <si>
    <t>Dentistry Program / Medical Engineering Course</t>
  </si>
  <si>
    <t>0302D</t>
  </si>
  <si>
    <t>Dentistry Program / Food and Eating Science [Shokugaku] Course</t>
  </si>
  <si>
    <t>0303A</t>
  </si>
  <si>
    <t>Dept. of Civil and Environmental Engineering</t>
  </si>
  <si>
    <t>https://www.civil.tohoku.ac.jp/english/</t>
  </si>
  <si>
    <t>0304A</t>
  </si>
  <si>
    <t>Grauate School of Agricultural Science</t>
  </si>
  <si>
    <t>Divison of Agricultural Bioscience, Department of Agricultural Economics</t>
  </si>
  <si>
    <t>https://www.agri.tohoku.ac.jp/en/about/organization/</t>
  </si>
  <si>
    <t>0304B</t>
  </si>
  <si>
    <t>0304C</t>
  </si>
  <si>
    <t>0305A</t>
  </si>
  <si>
    <t>Graduate School of International Cultural Studies</t>
  </si>
  <si>
    <t>Global Governance and Sustainable Development(G2SD)</t>
  </si>
  <si>
    <t>https://www.intcul.tohoku.ac.jp/g2sd/faculty/</t>
  </si>
  <si>
    <t>2801A</t>
  </si>
  <si>
    <t>Toyo University</t>
  </si>
  <si>
    <t>Graduate school of Global and Reginal Studies</t>
  </si>
  <si>
    <t>Course of Global Innovation Studies</t>
  </si>
  <si>
    <t>https://www.toyo.ac.jp/en/academics/gs/ggrs/ginos/ginos-professor/</t>
  </si>
  <si>
    <t>2801B</t>
  </si>
  <si>
    <t>Course of Regional Development Studies</t>
  </si>
  <si>
    <t>https://www.toyo.ac.jp/en/academics/gs/ggrs/mrds/mrds-professor/</t>
  </si>
  <si>
    <t>5501A</t>
  </si>
  <si>
    <t>Doshisha University</t>
  </si>
  <si>
    <t>Graduate School of Business</t>
  </si>
  <si>
    <t>Global Business and Management Studies</t>
  </si>
  <si>
    <t>ー</t>
  </si>
  <si>
    <t>5502A</t>
  </si>
  <si>
    <t>・American Studies Cluster
・Contemporary Asian Studies Cluster
・Global Society Studies Cluster</t>
  </si>
  <si>
    <t>https://global-studies.doshisha.ac.jp/en/faculty_members/search_by_degree.html</t>
  </si>
  <si>
    <t>6401A</t>
    <phoneticPr fontId="1"/>
  </si>
  <si>
    <t>Tokushima University</t>
  </si>
  <si>
    <t>Graduate School of Health Sciences Doctoral Course</t>
  </si>
  <si>
    <t>http://pub2.db.tokushima-u.ac.jp/ERD/organization/149768/index-en.html</t>
  </si>
  <si>
    <t>9101A</t>
  </si>
  <si>
    <t>Nara Institute of Science and Technology</t>
  </si>
  <si>
    <t>https://www.naist.jp/en/education_research/science_technology/list.html</t>
  </si>
  <si>
    <t>4001A</t>
  </si>
  <si>
    <t>University of Fukui</t>
  </si>
  <si>
    <t>Global Engineering Program for International Students (GEPIS)</t>
  </si>
  <si>
    <t>https://r-info.ad.u-fukui.ac.jp/scripts/websearch/index.htm?lang=en</t>
  </si>
  <si>
    <t>4001B</t>
  </si>
  <si>
    <t>Global Engineering Program for Research and Development (GEP for R &amp; D)</t>
  </si>
  <si>
    <t>2701A</t>
  </si>
  <si>
    <t>Hosei University</t>
  </si>
  <si>
    <t>Computer and Information Sciences</t>
  </si>
  <si>
    <t>IIST(Institute of Integrated Science and Technology)</t>
  </si>
  <si>
    <t>https://iist.hosei.ac.jp/faculties/</t>
  </si>
  <si>
    <t>2702A</t>
  </si>
  <si>
    <t>Science and Engineering</t>
  </si>
  <si>
    <t>4701A</t>
  </si>
  <si>
    <t>Toyohashi University of Technology</t>
  </si>
  <si>
    <t>Department of Mechanical Engineering</t>
  </si>
  <si>
    <t>https://www.tut.ac.jp/english/schools/faculty/me/index.html</t>
  </si>
  <si>
    <t>4701B</t>
  </si>
  <si>
    <t xml:space="preserve">Department of Electrical and Electronic Information Engineering </t>
  </si>
  <si>
    <t>https://www.tut.ac.jp/english/schools/faculty/ee/index.html</t>
  </si>
  <si>
    <t>4701C</t>
  </si>
  <si>
    <t>Department of Computer Science and Engineering</t>
  </si>
  <si>
    <t>https://www.tut.ac.jp/english/schools/faculty/cs/index.html</t>
  </si>
  <si>
    <t>4701D</t>
  </si>
  <si>
    <t>Department of Applied Chemistry and Life Science</t>
  </si>
  <si>
    <t>https://www.tut.ac.jp/english/schools/faculty/chem/index.html</t>
  </si>
  <si>
    <t>4701E</t>
  </si>
  <si>
    <t>Department of Architecture and Civil Engineering</t>
  </si>
  <si>
    <t>https://www.tut.ac.jp/english/schools/faculty/ace/index.html</t>
  </si>
  <si>
    <t>0102A</t>
  </si>
  <si>
    <t>Hokkaido University</t>
  </si>
  <si>
    <t>Graduate School of Environmental Science</t>
  </si>
  <si>
    <t>Division of Environmental Science Development</t>
  </si>
  <si>
    <t>https://www.ees.hokudai.ac.jp/division/kigaku/modules/courses/index.html?easiestml_lang=en</t>
  </si>
  <si>
    <t>0104A</t>
  </si>
  <si>
    <t>English Engineering Education program(e3)
【Division of Applied Physics】</t>
  </si>
  <si>
    <t>https://www.eng.hokudai.ac.jp/english/division/graduate.php#c111</t>
  </si>
  <si>
    <t>0104B</t>
  </si>
  <si>
    <t>English Engineering Education program(e3)
【Division of Materials Science and Engineering】</t>
  </si>
  <si>
    <t>https://www.eng.hokudai.ac.jp/english/division/graduate.php#c115</t>
  </si>
  <si>
    <t>0104C</t>
  </si>
  <si>
    <t>English Engineering Education program(e3)
【Division of Mechanical and Space Engineering】</t>
  </si>
  <si>
    <t>https://www.eng.hokudai.ac.jp/english/division/graduate.php#c121</t>
  </si>
  <si>
    <t>0104D</t>
  </si>
  <si>
    <t>English Engineering Education program(e3)
【Division of Human Mechanical Systems and Design】</t>
  </si>
  <si>
    <t>https://www.eng.hokudai.ac.jp/english/division/graduate.php#c122</t>
  </si>
  <si>
    <t>0104E</t>
  </si>
  <si>
    <t>English Engineering Education program(e3)
【Division of Energy and Environmental Systems】</t>
  </si>
  <si>
    <t>https://www.eng.hokudai.ac.jp/english/division/graduate.php#c123</t>
  </si>
  <si>
    <t>0104F</t>
  </si>
  <si>
    <t>English Engineering Education program(e3)
【Division of Quantum Science and Engineering】</t>
  </si>
  <si>
    <t>https://www.eng.hokudai.ac.jp/english/division/graduate.php#c124</t>
  </si>
  <si>
    <t>0104G</t>
  </si>
  <si>
    <t>English Engineering Education program(e3)
【Division of Field Engineering for the Environment】</t>
  </si>
  <si>
    <t>https://www.eng.hokudai.ac.jp/english/division/graduate.php#c131</t>
  </si>
  <si>
    <t>0104H</t>
  </si>
  <si>
    <t>English Engineering Education program(e3)
【Division of Engineering and Policy for Sustainable Environment】</t>
  </si>
  <si>
    <t>https://www.eng.hokudai.ac.jp/english/division/graduate.php#c132</t>
  </si>
  <si>
    <t>0104I</t>
  </si>
  <si>
    <t>English Engineering Education program(e3)
【Division of Architectural and Structural Design】</t>
  </si>
  <si>
    <t>https://www.eng.hokudai.ac.jp/english/division/graduate.php#c133</t>
  </si>
  <si>
    <t>0104J</t>
  </si>
  <si>
    <t>English Engineering Education program(e3)
【Division of Human Environmental Systems 】</t>
  </si>
  <si>
    <t>https://www.eng.hokudai.ac.jp/english/division/graduate.php#c134</t>
  </si>
  <si>
    <t>0104K</t>
  </si>
  <si>
    <t>English Engineering Education program(e3)
【Division of Environmental Engineering】</t>
  </si>
  <si>
    <t>https://www.eng.hokudai.ac.jp/english/division/graduate.php#c135</t>
  </si>
  <si>
    <t>0104L</t>
  </si>
  <si>
    <t>English Engineering Education program(e3)
【Division of Sustainable Resources Engineering】</t>
  </si>
  <si>
    <t>https://www.eng.hokudai.ac.jp/english/division/graduate.php#c136</t>
  </si>
  <si>
    <t>0104M</t>
  </si>
  <si>
    <t>English Engineering Education program(e3)
【Cooperative Program for Resources Engineering】</t>
  </si>
  <si>
    <t>https://www.eng.hokudai.ac.jp/english/division/graduate.php#c137</t>
  </si>
  <si>
    <t>0103A</t>
  </si>
  <si>
    <t>Graduate school of Economics and Business</t>
  </si>
  <si>
    <t>Devision of Modern Economics and Business Administration
Master's Program
Doctoral Course
Specialized Course
-Economic Policy Course
-Business Management Course</t>
  </si>
  <si>
    <t>https://www.econ.hokudai.ac.jp/en/archives/professors</t>
  </si>
  <si>
    <t>0109A</t>
  </si>
  <si>
    <t>Graduate school of Life Science</t>
  </si>
  <si>
    <t>Transdisplinary  Life Science Course ,Biosystems Science Course, Division of Soft Matter</t>
  </si>
  <si>
    <t>0109B</t>
  </si>
  <si>
    <t>Biosystems Science Course</t>
  </si>
  <si>
    <t>0110A</t>
  </si>
  <si>
    <t>0106A</t>
  </si>
  <si>
    <t>Graduate school of Veterinary Medicine</t>
  </si>
  <si>
    <t>https://www.vetmed.hokudai.ac.jp/en/veterinarymedicine/detail/</t>
  </si>
  <si>
    <t>0105A</t>
  </si>
  <si>
    <t>Graduate school of Infectious Diseases</t>
  </si>
  <si>
    <t>Infectious Diseases</t>
  </si>
  <si>
    <t>https://www.infectdis.hokudai.ac.jp/en/detail/</t>
  </si>
  <si>
    <t>0107A</t>
  </si>
  <si>
    <t>Graduate School of Fisheries Sciences</t>
  </si>
  <si>
    <t>Marine Bioresource and Environmental Science</t>
  </si>
  <si>
    <t>https://www2.fish.hokudai.ac.jp/language-english/application-guidelines/</t>
  </si>
  <si>
    <t>0107B</t>
  </si>
  <si>
    <t>Marine Life Science</t>
  </si>
  <si>
    <t>0108A</t>
  </si>
  <si>
    <t>The Global Education Program for AgriScience for Frontiers</t>
  </si>
  <si>
    <t>http://lab.agr.hokudai.ac.jp/en/spgp/lab/</t>
  </si>
  <si>
    <t>0101A</t>
  </si>
  <si>
    <t>Graduate School of Global Food Resources [Special entrance exam only for international students]</t>
  </si>
  <si>
    <t>https://www.gfr.hokudai.ac.jp/prospective-students/faculty-staff/</t>
  </si>
  <si>
    <t>7401A</t>
  </si>
  <si>
    <t>The University of Kitakyushu</t>
  </si>
  <si>
    <t>Graduate school of Environmental Engineering</t>
  </si>
  <si>
    <t>Graduate Programs in Environmental Systems, Environmental and Ecological systems</t>
  </si>
  <si>
    <t>https://www.kitakyu-u.ac.jp/env/lang-en/admissions.html</t>
  </si>
  <si>
    <t>7401B</t>
  </si>
  <si>
    <t>7401C</t>
  </si>
  <si>
    <t>9201A</t>
  </si>
  <si>
    <t>Kitami Institute of Technology</t>
  </si>
  <si>
    <t>Cold Regions,  Environmental and Energy Engineering</t>
  </si>
  <si>
    <t>https://www.kitami-it.ac.jp/wp-content/uploads/2022/04/R04sidoukyouin_zenki_en.pdf
※2023年秋入学は未定
*Fall 2023 enrollment is yet to be determined.</t>
  </si>
  <si>
    <t>https://www.kitami-it.ac.jp/wp-content/uploads/2022/04/R04sidoukyouin_kouki_en.pdf
※2023年秋入学は未定
*Fall 2023 enrollment is yet to be determined.</t>
  </si>
  <si>
    <t>9201B</t>
  </si>
  <si>
    <t>Master's Course in Computer Sciences, Doctoral Course in Manufacturing Engineering</t>
  </si>
  <si>
    <t>8101A</t>
  </si>
  <si>
    <t>Kitasato University</t>
  </si>
  <si>
    <t>Graduate School of Medical Sciences</t>
  </si>
  <si>
    <t>https://www.kitasato-u.ac.jp/jp/kugsms/research/master/index.html</t>
  </si>
  <si>
    <t>https://www.kitasato-u.ac.jp/jp/kugsms/research/doctor/index.html</t>
  </si>
  <si>
    <t>4201A</t>
  </si>
  <si>
    <t>Nagoya Institute of Technology</t>
  </si>
  <si>
    <t>Graduate school of　Engineering</t>
  </si>
  <si>
    <t>https://www.nitech.ac.jp/examination/mt_files/2023_Master_list%20of%20adviser.pdf</t>
  </si>
  <si>
    <t>https://www.nitech.ac.jp/examination/mt_files/e6f89b06bb1a9e9cad66feb9e773dce9c09d4c94.pdf</t>
  </si>
  <si>
    <t>4201B</t>
  </si>
  <si>
    <t>4201C</t>
  </si>
  <si>
    <t>4201D</t>
  </si>
  <si>
    <t>4201E</t>
  </si>
  <si>
    <t>4301A</t>
  </si>
  <si>
    <t>Nagoya  University  of Commerce and Business</t>
  </si>
  <si>
    <t>Graduate School of Management</t>
  </si>
  <si>
    <t>Global Leader Program</t>
  </si>
  <si>
    <t>4301B</t>
  </si>
  <si>
    <t>3001A</t>
  </si>
  <si>
    <t>Meiji University</t>
  </si>
  <si>
    <t>Graduate school of Governance Studies</t>
  </si>
  <si>
    <t>https://www.meiji.ac.jp/cip/english/graduate/governance/faculty.html</t>
  </si>
  <si>
    <t>6601A</t>
  </si>
  <si>
    <t>Naruto University of Education</t>
  </si>
  <si>
    <t>Graduate School of Educaiton</t>
  </si>
  <si>
    <t>Global Education</t>
  </si>
  <si>
    <t>http://www.naruto-u.ac.jp/schools/global/staff/index_en.html</t>
  </si>
  <si>
    <t>6601B</t>
  </si>
  <si>
    <t>6601C</t>
  </si>
  <si>
    <t>9301A</t>
  </si>
  <si>
    <t>Rakuno Gakuen University</t>
  </si>
  <si>
    <t>Graduate School of Veterinary Medicine</t>
  </si>
  <si>
    <t>Master's Course Veterinary Science</t>
  </si>
  <si>
    <t>9301B</t>
  </si>
  <si>
    <t>9302A</t>
  </si>
  <si>
    <t>Graduate School of Dairy Science</t>
  </si>
  <si>
    <t>Master's Course Food and Nutrition Science</t>
  </si>
  <si>
    <t>9302B</t>
  </si>
  <si>
    <t>Doctoral Course Food Production and Utility Development</t>
  </si>
  <si>
    <t>9302C</t>
  </si>
  <si>
    <t>9301C</t>
  </si>
  <si>
    <t>Doctoral Course of Veterinary Medicine</t>
  </si>
  <si>
    <t>9301D</t>
  </si>
  <si>
    <t>9301E</t>
  </si>
  <si>
    <t>9301F</t>
  </si>
  <si>
    <t>9301G</t>
  </si>
  <si>
    <t>9301H</t>
  </si>
  <si>
    <t>9301I</t>
  </si>
  <si>
    <t>9301J</t>
  </si>
  <si>
    <t>9302D</t>
  </si>
  <si>
    <t>Dairy Science Master's Course</t>
  </si>
  <si>
    <t>9302E</t>
  </si>
  <si>
    <t>Food Production and Utility Development Doctral Course</t>
  </si>
  <si>
    <t>9302F</t>
  </si>
  <si>
    <t>9302G</t>
  </si>
  <si>
    <t>9302H</t>
  </si>
  <si>
    <t>9302I</t>
  </si>
  <si>
    <t>9302J</t>
  </si>
  <si>
    <t>9302K</t>
  </si>
  <si>
    <t>9302L</t>
  </si>
  <si>
    <t>2901A</t>
  </si>
  <si>
    <t xml:space="preserve">RIKKYO </t>
  </si>
  <si>
    <t xml:space="preserve">Graduate School of Business </t>
  </si>
  <si>
    <t>MIB（Master in International Business ）</t>
  </si>
  <si>
    <t>2901B</t>
  </si>
  <si>
    <t>Master of Public Management and Administration　Course</t>
  </si>
  <si>
    <t>2902A</t>
  </si>
  <si>
    <t>Graduate School of Social Design Studies</t>
  </si>
  <si>
    <t>Master of Social Development and Administration Course</t>
  </si>
  <si>
    <t>7501A</t>
  </si>
  <si>
    <t>Ritsumeikan Asia Pacific University</t>
  </si>
  <si>
    <t>Graduate school of Management</t>
  </si>
  <si>
    <t xml:space="preserve">Major of Management / Specialization in Japanese Management </t>
  </si>
  <si>
    <t>7501B</t>
  </si>
  <si>
    <t>Major of Management / Specialization in Accounting and Finance</t>
  </si>
  <si>
    <t>7501C</t>
  </si>
  <si>
    <t>Major of Management / Specialization in Marketing and Management</t>
  </si>
  <si>
    <t>7501D</t>
  </si>
  <si>
    <t>Major of Management / Specialization in Entrepreneurship,Innovation and Operations Management</t>
  </si>
  <si>
    <t>7502A</t>
  </si>
  <si>
    <t>Graduate school of Asia Pacific Studies</t>
  </si>
  <si>
    <t>International Relations</t>
  </si>
  <si>
    <t>https://admissions.apu.ac.jp/graduate/academics/gsa_doctor/faculty/</t>
  </si>
  <si>
    <t>7502B</t>
  </si>
  <si>
    <t>Society and Culture</t>
  </si>
  <si>
    <t>7502C</t>
  </si>
  <si>
    <t>International Public Administration</t>
  </si>
  <si>
    <t>7502D</t>
  </si>
  <si>
    <t>Development Economics</t>
  </si>
  <si>
    <t>7502E</t>
  </si>
  <si>
    <t>Sustainability Science</t>
  </si>
  <si>
    <t>7502F</t>
  </si>
  <si>
    <t>Tourism and Hospitarity</t>
  </si>
  <si>
    <t>5101A</t>
  </si>
  <si>
    <t>Ritsumeikan University</t>
  </si>
  <si>
    <t>http://en.ritsumei.ac.jp/gsec/mped/academics/faculty.html/</t>
  </si>
  <si>
    <t>5102A</t>
  </si>
  <si>
    <t>Graduate School of Information Science and Engineering</t>
  </si>
  <si>
    <t>Information Science and Engineering</t>
  </si>
  <si>
    <t>http://en.ritsumei.ac.jp/gsise/professor/</t>
  </si>
  <si>
    <t>5103A</t>
  </si>
  <si>
    <t>http://en.ritsumei.ac.jp/gsls/researchers/</t>
  </si>
  <si>
    <t>5104A</t>
  </si>
  <si>
    <t>Graduate School of Policy Science</t>
  </si>
  <si>
    <t>http://www.ritsumei.ac.jp/gsps/eng/introduce/professor/</t>
  </si>
  <si>
    <t>7601A</t>
  </si>
  <si>
    <t>University of the Ryukyus</t>
  </si>
  <si>
    <t>Graduate School of Health Sciences</t>
  </si>
  <si>
    <t>Okinawa Global Health Sciences Course</t>
  </si>
  <si>
    <t>https://www.ryudai-igakubu-hokengakka.com/en/graduate-school-top/about/#graduate-school-about_introduction</t>
  </si>
  <si>
    <t>7602A</t>
  </si>
  <si>
    <t>Graduate School of Engineering and Science</t>
  </si>
  <si>
    <t>[Master's Degree]
Engineering Course
[Doctoral Degree]
Material, Structural and Energy Engineering
Interdisciplinary Intelligent Systems Engineering</t>
  </si>
  <si>
    <t>https://kenkyushadb.lab.u-ryukyu.ac.jp/search?m=home&amp;l=en</t>
  </si>
  <si>
    <t>7602B</t>
  </si>
  <si>
    <t>Chemistry,Biology and Marine Science</t>
  </si>
  <si>
    <t>7602C</t>
  </si>
  <si>
    <t>5601A</t>
  </si>
  <si>
    <t>Ryukoku University</t>
  </si>
  <si>
    <t>Graduate school of  economics</t>
  </si>
  <si>
    <t>Department of Economics</t>
  </si>
  <si>
    <t>https://www.econ.ryukoku.ac.jp/daigakuin/en/teacher/index.html</t>
  </si>
  <si>
    <t>公開済み
Public Information</t>
  </si>
  <si>
    <t>6901A</t>
  </si>
  <si>
    <t>Nagasaki University</t>
  </si>
  <si>
    <t>School of Tropical Medicine and Global Health</t>
  </si>
  <si>
    <t>Tropical Medicine Course</t>
  </si>
  <si>
    <t>Faculty – Nagasaki University School of Tropical Medicine and Global Health (nagasaki-u.ac.jp)</t>
  </si>
  <si>
    <t>6901B</t>
  </si>
  <si>
    <t>Health Innovation Course</t>
  </si>
  <si>
    <t>6902A</t>
  </si>
  <si>
    <t>Graduate School of Biomedical Sciences</t>
  </si>
  <si>
    <t>Division of Disater and Radiation Medical Sciences Joint Degree</t>
  </si>
  <si>
    <t>http://www.fmu.nagasaki-u.ac.jp/en/professors</t>
  </si>
  <si>
    <t>6903A</t>
  </si>
  <si>
    <t>Water and Environmental Science Program</t>
  </si>
  <si>
    <t>http://www.eng.nagasaki-u.ac.jp/water_2/en/teacher/teacher.html</t>
  </si>
  <si>
    <t>－</t>
  </si>
  <si>
    <t>6903B</t>
  </si>
  <si>
    <t>Computer and Information Science Program</t>
  </si>
  <si>
    <t>https://www.idsci.nagasaki-u.ac.jp/research_ac-en/facultylist/staff3/</t>
  </si>
  <si>
    <t>6903C</t>
  </si>
  <si>
    <t>Electrical Engineering and Computer Science Program</t>
  </si>
  <si>
    <t>6904A</t>
  </si>
  <si>
    <t>Graduate School of Fishreies and Environmental Science</t>
  </si>
  <si>
    <t>https://www.fe.nagasaki-u.ac.jp/suikan_e/kenkyusitu_shokai.html</t>
  </si>
  <si>
    <t>6905A</t>
  </si>
  <si>
    <t>Graduate School of Global Humanities and Social Sciences</t>
  </si>
  <si>
    <t>Department of Global Humanities and Social Sciences</t>
  </si>
  <si>
    <t>http://www.hss.nagasaki-u.ac.jp/archives/professors/11496?pid=5647</t>
  </si>
  <si>
    <t>6905B</t>
  </si>
  <si>
    <t>http://www.hss.nagasaki-u.ac.jp/archives/professors/956?pid=5647</t>
  </si>
  <si>
    <t>6906A</t>
  </si>
  <si>
    <t>Interfaculty Initiative in Planetary Health</t>
  </si>
  <si>
    <t>Doctor of Public Health Program</t>
  </si>
  <si>
    <t>https://www.planetaryhealth.nagasaki-u.ac.jp/en/about/faculty/</t>
  </si>
  <si>
    <t>4801A</t>
  </si>
  <si>
    <t>Kyoto University</t>
  </si>
  <si>
    <t>East Asia Sustainable Economic Development Studies</t>
  </si>
  <si>
    <t>https://www.econ.kyoto-u.ac.jp/en/faculty-members/professor/</t>
  </si>
  <si>
    <t>4802A</t>
  </si>
  <si>
    <t xml:space="preserve">Department of Civil and Earth  Resources Engineering
</t>
  </si>
  <si>
    <t>https://www.ce.t.kyoto-u.ac.jp/en/information/laboratory</t>
  </si>
  <si>
    <t>4802B</t>
  </si>
  <si>
    <t>Department of Urban Management</t>
  </si>
  <si>
    <t>https://www.um.t.kyoto-u.ac.jp/en/information/laboratory</t>
  </si>
  <si>
    <t>4802C</t>
  </si>
  <si>
    <t>Department of Environmental Engineering</t>
  </si>
  <si>
    <t>https://www.env.t.kyoto-u.ac.jp/en/information/laboratory</t>
  </si>
  <si>
    <t>4802D</t>
  </si>
  <si>
    <t>Department of Micro Engineering</t>
  </si>
  <si>
    <t>4803A</t>
  </si>
  <si>
    <t>Special Corse in Agricultural Sciences</t>
  </si>
  <si>
    <t>4804A</t>
  </si>
  <si>
    <t>Graduate School of Asian and African Area Studies</t>
  </si>
  <si>
    <t>Division of African Area Studies</t>
  </si>
  <si>
    <t>https://www.africa.asafas.kyoto-u.ac.jp/en/staff_en/</t>
  </si>
  <si>
    <t>4804B</t>
  </si>
  <si>
    <t>Division of Southeast Asian Area Studies</t>
  </si>
  <si>
    <t>https://www.asia.asafas.kyoto-u.ac.jp/members</t>
  </si>
  <si>
    <t>4805A</t>
  </si>
  <si>
    <t>Graduate School of Informatics</t>
  </si>
  <si>
    <t>Department of Social Informatics</t>
  </si>
  <si>
    <t>https://kdb.iimc.kyoto-u.ac.jp/profile/en.c70c2b28e4d0561d.html</t>
  </si>
  <si>
    <t>4805B</t>
  </si>
  <si>
    <t>https://kdb.iimc.kyoto-u.ac.jp/profile/en.f05499b1c3f85d32.html</t>
  </si>
  <si>
    <t>4806A</t>
  </si>
  <si>
    <t>Graduate school of Global Environmental Studies</t>
  </si>
  <si>
    <t>Environmental Management/ Global Environmental Studies</t>
  </si>
  <si>
    <t>http://www2.ges.kyoto-u.ac.jp/en/faculty/members/</t>
  </si>
  <si>
    <t>3301A</t>
  </si>
  <si>
    <t>Saitama University</t>
  </si>
  <si>
    <t>International Graduate Program on Civil and Environmental Engineering</t>
  </si>
  <si>
    <t>https://www.civil.saitama-u.ac.jp/en/org/index.html</t>
  </si>
  <si>
    <t>3301B</t>
  </si>
  <si>
    <t>Graduate School of Science &amp; Engineering</t>
  </si>
  <si>
    <t>Energy System-Information Technology Innovation International Professional Program</t>
  </si>
  <si>
    <t>http://park.saitama-u.ac.jp/~rese/courses.html</t>
  </si>
  <si>
    <t>3301C</t>
  </si>
  <si>
    <t>Graduate school of science and Engineering</t>
  </si>
  <si>
    <t>Interdisciplinary Education Program for Applied Science and Technology in Global Environment</t>
  </si>
  <si>
    <t>http://park.saitama-u.ac.jp/~gsse-igpes/index.html</t>
  </si>
  <si>
    <t>2401A</t>
  </si>
  <si>
    <t>Shibaura Institute of Technology</t>
  </si>
  <si>
    <t>https://www.shibaura-it.ac.jp/en/study/graduate/guideline.html</t>
  </si>
  <si>
    <t>2401B</t>
  </si>
  <si>
    <t>4101A</t>
  </si>
  <si>
    <t>Nagoya University</t>
  </si>
  <si>
    <t>Graduate school of International Development</t>
  </si>
  <si>
    <t>4102A</t>
  </si>
  <si>
    <t>Graduate School of Engineering (Graduate School of Environmental Studies)</t>
  </si>
  <si>
    <t>Department of Civil and Environmental Engineering (Group of Sustainable Development)</t>
  </si>
  <si>
    <t>http://www.civil.nagoya-u.ac.jp/nugelp/curriculum/professor.html</t>
  </si>
  <si>
    <t>4103A</t>
  </si>
  <si>
    <t>Graduate school of Law</t>
  </si>
  <si>
    <t>LL.M.&amp; LL.D. (Comparative Law) program in Law and Political Science</t>
  </si>
  <si>
    <t>4104A</t>
  </si>
  <si>
    <t>Graduate School of Environmental Studies</t>
  </si>
  <si>
    <t>Environmental Law and Politics, Department of Social and Human Environment</t>
  </si>
  <si>
    <t>4105A</t>
  </si>
  <si>
    <t>Graduate School of Bioagricultural Sciences</t>
  </si>
  <si>
    <t>https://www.agr.nagoya-u.ac.jp/english/academics/academics-menu01.html</t>
  </si>
  <si>
    <t>4105B</t>
  </si>
  <si>
    <t>https://www.agr.nagoya-u.ac.jp/english/academics/academics-menu02.html</t>
  </si>
  <si>
    <t>6709A</t>
  </si>
  <si>
    <t>Kyushu University</t>
  </si>
  <si>
    <t>Graduate School of Integrated Sciences for Global Society</t>
  </si>
  <si>
    <t>Comprehensive Science of Biological Environment Course</t>
  </si>
  <si>
    <t>6708A</t>
  </si>
  <si>
    <t>International Programs in Law</t>
  </si>
  <si>
    <t>http://www.law.kyushu-u.ac.jp/programsinenglish/html/faculty/faculty-members/</t>
  </si>
  <si>
    <t>6708B</t>
  </si>
  <si>
    <t>CSPA (Comparative Studies of Politics and Administration in Asia)
http://law.kyushu-u.ac.jp/cspa/</t>
  </si>
  <si>
    <t>http://law.kyushu-u.ac.jp/cspa/staff/</t>
  </si>
  <si>
    <t>6706A</t>
  </si>
  <si>
    <t xml:space="preserve">International Program in Public Economics </t>
  </si>
  <si>
    <t>https://www.econ.kyushu-u.ac.jp/english/pa_index/pa_index2/pa_14/</t>
  </si>
  <si>
    <t>6706B</t>
  </si>
  <si>
    <t xml:space="preserve">International Program in Financial and Business Economics </t>
  </si>
  <si>
    <t>6706C</t>
  </si>
  <si>
    <t>International Program in Management and Accounting</t>
  </si>
  <si>
    <t>6702A</t>
  </si>
  <si>
    <t>Graduate school of Design</t>
  </si>
  <si>
    <t>Department of Design, Environmental Design Course</t>
  </si>
  <si>
    <t>―</t>
  </si>
  <si>
    <t>6702B</t>
  </si>
  <si>
    <t>6707A</t>
  </si>
  <si>
    <t xml:space="preserve">Graduate school of Engineering </t>
  </si>
  <si>
    <t>6707B</t>
  </si>
  <si>
    <t>Department of Hydrogen Energy Systems</t>
  </si>
  <si>
    <t>6707C</t>
  </si>
  <si>
    <t>Department of Earth Resources Engineering</t>
  </si>
  <si>
    <t>https://www.mine.kyushu-u.ac.jp/en/info_staff/</t>
  </si>
  <si>
    <t>6707D</t>
  </si>
  <si>
    <t>Department of Cooperative Program for Resources Engineering</t>
  </si>
  <si>
    <t>6701A</t>
  </si>
  <si>
    <t>Graduate School of  Information Science and Electrical Engineering</t>
  </si>
  <si>
    <t>Department of Information Science and Technology/ International Doctoral Program</t>
  </si>
  <si>
    <t>https://www.isee.kyushu-u.ac.jp/e/staff.html</t>
  </si>
  <si>
    <t>6701B</t>
  </si>
  <si>
    <t>Graduate School of Information Science and Electrical Engineering</t>
  </si>
  <si>
    <t>Department of Electrical and Electronic Engineering/ International Doctoral Program</t>
  </si>
  <si>
    <t>6704A</t>
  </si>
  <si>
    <t>Graduate School of Bioresource and Bioenvironmental Sciences</t>
  </si>
  <si>
    <t>International Graduate Program</t>
  </si>
  <si>
    <t>http://www.agr.kyushu-u.ac.jp/files/FacultyMembers.pdf</t>
  </si>
  <si>
    <t>6704B</t>
  </si>
  <si>
    <t>6703A</t>
  </si>
  <si>
    <t>Graduate School of Human Environment Studies</t>
  </si>
  <si>
    <t>International Master's Course in Sustainable Architecture and Urban Systems</t>
  </si>
  <si>
    <t>https://hyoka.ofc.kyushu-u.ac.jp/search/organization/04030100/english.html  https://hyoka.ofc.kyushu-u.ac.jp/search/organization/04030500/english.html</t>
  </si>
  <si>
    <t>6705A</t>
  </si>
  <si>
    <t>Interdisciplinary Graduate School of Engineering Sciences</t>
  </si>
  <si>
    <t xml:space="preserve">Intellectual Exchange and Innovation (IEI) Program </t>
  </si>
  <si>
    <t>https://www.tj.kyushu-u.ac.jp/en/exam/list.php</t>
  </si>
  <si>
    <t>8401A</t>
  </si>
  <si>
    <t>Shinshu University</t>
  </si>
  <si>
    <t>Department of Agriculture/International Graduate Program for Agricultural and Biological Science</t>
  </si>
  <si>
    <t>8401B</t>
  </si>
  <si>
    <t>8401C</t>
  </si>
  <si>
    <t>8401D</t>
  </si>
  <si>
    <t>8401E</t>
  </si>
  <si>
    <t>8401F</t>
  </si>
  <si>
    <t>8401G</t>
  </si>
  <si>
    <t>8401H</t>
  </si>
  <si>
    <t>8401I</t>
  </si>
  <si>
    <t>8402A</t>
  </si>
  <si>
    <t>Graduate School of Medicine, Science and Technology</t>
  </si>
  <si>
    <t>Department of Biomedical Engineering/Biotechnology Division</t>
  </si>
  <si>
    <t>8402B</t>
  </si>
  <si>
    <t>Department of Science and Technology/Biological and Agricultural Sciences Division</t>
  </si>
  <si>
    <t>8402C</t>
  </si>
  <si>
    <t>8402D</t>
  </si>
  <si>
    <t>8402E</t>
  </si>
  <si>
    <t>8402F</t>
  </si>
  <si>
    <t>Department of Science and Technology/Mountain and Environmental Sciences Division</t>
  </si>
  <si>
    <t>8402G</t>
  </si>
  <si>
    <t>Department of Science and Technology</t>
  </si>
  <si>
    <t>https://www.shinshu-u.ac.jp/faculty/textiles/english/members/</t>
  </si>
  <si>
    <t>8402H</t>
  </si>
  <si>
    <t>Department of Biomedical Engineering 3-year course</t>
  </si>
  <si>
    <t>6301A</t>
  </si>
  <si>
    <t>Kagawa University</t>
  </si>
  <si>
    <r>
      <t>Doctoral course</t>
    </r>
    <r>
      <rPr>
        <sz val="10"/>
        <color theme="1"/>
        <rFont val="游ゴシック"/>
        <family val="2"/>
        <charset val="128"/>
      </rPr>
      <t>■</t>
    </r>
    <r>
      <rPr>
        <sz val="10"/>
        <color theme="1"/>
        <rFont val="Arial"/>
        <family val="2"/>
      </rPr>
      <t>Division of Medicine</t>
    </r>
  </si>
  <si>
    <t>https://www.med.kagawa-u.ac.jp/english/faculty/</t>
  </si>
  <si>
    <t>6301B</t>
  </si>
  <si>
    <t>6301C</t>
  </si>
  <si>
    <t>6301D</t>
  </si>
  <si>
    <t>6301E</t>
  </si>
  <si>
    <t>6301F</t>
  </si>
  <si>
    <t>6301G</t>
  </si>
  <si>
    <t>6301H</t>
  </si>
  <si>
    <t>6301I</t>
  </si>
  <si>
    <t>6301J</t>
  </si>
  <si>
    <t>6301K</t>
  </si>
  <si>
    <t>6301L</t>
  </si>
  <si>
    <r>
      <t>Master's course</t>
    </r>
    <r>
      <rPr>
        <sz val="10"/>
        <color theme="1"/>
        <rFont val="游ゴシック"/>
        <family val="2"/>
        <charset val="128"/>
      </rPr>
      <t>■</t>
    </r>
    <r>
      <rPr>
        <sz val="10"/>
        <color theme="1"/>
        <rFont val="Arial"/>
        <family val="2"/>
      </rPr>
      <t>Division of Nursing Science</t>
    </r>
  </si>
  <si>
    <t>https://www.med.kagawa-u.ac.jp/english/faculty/school-of-nursing/</t>
  </si>
  <si>
    <t>6301M</t>
  </si>
  <si>
    <t>6301N</t>
  </si>
  <si>
    <t>6301O</t>
  </si>
  <si>
    <t>6302A</t>
  </si>
  <si>
    <t>Division of Safety Systems Construction Engineering</t>
  </si>
  <si>
    <t>6302B</t>
  </si>
  <si>
    <t>Division of Reliability-based Information Systems Engineering</t>
  </si>
  <si>
    <t>6302C</t>
  </si>
  <si>
    <t>Division of Intelligent Mechanical Systems Engineering</t>
  </si>
  <si>
    <t>6302D</t>
  </si>
  <si>
    <t>Division of Advanced Materials Science</t>
  </si>
  <si>
    <t>6304A</t>
  </si>
  <si>
    <t>Division of Applied Biological and Rare Sugar 
Sciences/Special
Course for 
Internatinal
Students from
Asia,Africa and
the Pacific Rim</t>
  </si>
  <si>
    <t>https://www.ag.kagawa-u.ac.jp/english/?page_id=105</t>
  </si>
  <si>
    <t>6303A</t>
  </si>
  <si>
    <t>Graduate School of Science for Creative Emergence</t>
  </si>
  <si>
    <t>Division of Science for Creative Emergence</t>
  </si>
  <si>
    <t>香川大学 :: 教員一覧 (kagawa-u.ac.jp)</t>
  </si>
  <si>
    <t>6303B</t>
  </si>
  <si>
    <t>6303C</t>
  </si>
  <si>
    <t>0401A</t>
  </si>
  <si>
    <t>Akita University</t>
  </si>
  <si>
    <t>Graduate school of International Resource Sciences</t>
  </si>
  <si>
    <t>Annex</t>
  </si>
  <si>
    <t>0402A</t>
  </si>
  <si>
    <t>Cooperative Major in Sustainable Engineering</t>
  </si>
  <si>
    <t>0402B</t>
  </si>
  <si>
    <t>Mathematical Science Course</t>
  </si>
  <si>
    <t>7201A</t>
  </si>
  <si>
    <t>University of Miyazaki</t>
  </si>
  <si>
    <t>Interdisciplinary Graduate School of Medicine and Veterinary Medicine</t>
  </si>
  <si>
    <t>Medical and Veterinary Sciences (Master's Courses), Medicine and Veterinary Medicine(Doctoral Courses)</t>
  </si>
  <si>
    <t xml:space="preserve">Regarding a list of professors, please contact at
graduate@med.miyazaki-u.ac.jp </t>
  </si>
  <si>
    <t>7202A</t>
  </si>
  <si>
    <t>https://www.miyazaki-u.ac.jp/tech/english/pdf/staff.pdf</t>
  </si>
  <si>
    <t>7203A</t>
  </si>
  <si>
    <t>International course of agriculture</t>
  </si>
  <si>
    <t>7203B</t>
  </si>
  <si>
    <t>未定
TBD</t>
    <rPh sb="0" eb="2">
      <t>ミテイ</t>
    </rPh>
    <phoneticPr fontId="7"/>
  </si>
  <si>
    <t>7204A</t>
  </si>
  <si>
    <t>Interdisciplinary Graduate School of Agriculture and Engineering</t>
  </si>
  <si>
    <t>Department of Environment and Resource Sciences
Course of Environmentally Harmonized Technology and Science</t>
  </si>
  <si>
    <t>受入可能教員：入江　光輝</t>
    <rPh sb="0" eb="2">
      <t>ウケイ</t>
    </rPh>
    <rPh sb="2" eb="4">
      <t>カノウ</t>
    </rPh>
    <rPh sb="4" eb="6">
      <t>キョウイン</t>
    </rPh>
    <phoneticPr fontId="7"/>
  </si>
  <si>
    <t>0702A</t>
  </si>
  <si>
    <t>University of Tsukuba</t>
  </si>
  <si>
    <r>
      <t>Graduate school of Business Sciences, Humanities and Social Sciences
Degree Programs in</t>
    </r>
    <r>
      <rPr>
        <sz val="10"/>
        <color theme="1"/>
        <rFont val="游ゴシック"/>
        <family val="2"/>
        <charset val="128"/>
      </rPr>
      <t>　</t>
    </r>
    <r>
      <rPr>
        <sz val="10"/>
        <color theme="1"/>
        <rFont val="Arial"/>
        <family val="2"/>
      </rPr>
      <t>Humanities and Social Sciences</t>
    </r>
  </si>
  <si>
    <t>Master's Programs in International Public Policy / African Youth Initiative in Public Policy</t>
  </si>
  <si>
    <t>0702B</t>
  </si>
  <si>
    <t>Graduate school of Business Sciences, Humanities and Social Sciences 
Degree Programs in
Humanities and Social Sciences</t>
  </si>
  <si>
    <t>Master's and Doctoral Programs in International Public Policy</t>
  </si>
  <si>
    <t>https://www.ipp.tsukuba.ac.jp/en/staff/</t>
  </si>
  <si>
    <t>0702C</t>
  </si>
  <si>
    <t>Graduate School of Business Sciences, Humanities and Social Sciences
Degree Programs in
Humanities and Social Sciences</t>
  </si>
  <si>
    <t xml:space="preserve">Program in Economic and Public Policy (PEPP)/
Master’s and Doctoral Program in International Public Policy </t>
  </si>
  <si>
    <t>https://pepp.hass.tsukuba.ac.jp/people/</t>
  </si>
  <si>
    <t>0703A</t>
  </si>
  <si>
    <t>Graduate School of Business Sciences, Humanities and Social Sciences</t>
  </si>
  <si>
    <t xml:space="preserve">Program in Economic and Public Policy (PEPP)/
in Doctoral Program in International Public Policy </t>
  </si>
  <si>
    <t>0705A</t>
  </si>
  <si>
    <t>Graduate school of Science and Technology
Degree Programs in Systems and Information Engineering</t>
  </si>
  <si>
    <t>Mastre's / Doctoral Program in Risk and Resilience Engineering</t>
  </si>
  <si>
    <t>https://www.risk.tsukuba.ac.jp/en/staff.html</t>
  </si>
  <si>
    <t>0705B</t>
  </si>
  <si>
    <t>Graduate school of Science and Technology
Degree programs in Systems
and Information Engineering</t>
  </si>
  <si>
    <t>Mastre's / Doctoral Program in  Engineering Mechanics and Energy</t>
  </si>
  <si>
    <t>https://www.sie.tsukuba.ac.jp/fac_search2/</t>
  </si>
  <si>
    <t>0704A</t>
  </si>
  <si>
    <t>Graduate School of Science and Technology
Degree Programs in Life and Earth Sciences</t>
  </si>
  <si>
    <t>Doctoral Degree Program in International Bioindustrial Sciences</t>
  </si>
  <si>
    <t>https://nc-bsys.tsukuba.ac.jp/english</t>
  </si>
  <si>
    <t>0706A</t>
  </si>
  <si>
    <t>Master’s Program in Environmental Sciences
Doctoral Program in
Environmental Studies
Sustainability Science, Technology, and Policy (SUSTEP) Program</t>
  </si>
  <si>
    <t>https://www.envr.tsukuba.ac.jp/~jds/people03.html</t>
  </si>
  <si>
    <t>0706B</t>
  </si>
  <si>
    <t>Graduate School of Science and Technology
Degree Programs in Life and Earth Sciences</t>
  </si>
  <si>
    <t>Mater’s Program in Agro-Bioresources Science and Technology</t>
  </si>
  <si>
    <t>https://www.bres.tsukuba.ac.jp/en/masters-program/m-faculty/</t>
  </si>
  <si>
    <t>0706C</t>
  </si>
  <si>
    <r>
      <t>Graduate school of Science and Technology</t>
    </r>
    <r>
      <rPr>
        <sz val="10"/>
        <color theme="1"/>
        <rFont val="游ゴシック"/>
        <family val="2"/>
        <charset val="128"/>
      </rPr>
      <t>　　　　　</t>
    </r>
    <r>
      <rPr>
        <sz val="10"/>
        <color theme="1"/>
        <rFont val="Arial"/>
        <family val="2"/>
      </rPr>
      <t>Degree Programs in Life and Earth Sciences</t>
    </r>
  </si>
  <si>
    <t>Master's Program in Agro-Bioresources Science and Technology</t>
  </si>
  <si>
    <t>https://www.bres.tsukuba.ac.jp/en/masters-program/agro-biological-resources-science-and-technology-en/agro-biological-resource-sciences-2-en/#mc1</t>
  </si>
  <si>
    <t>0706D</t>
  </si>
  <si>
    <t>Doctoral Program in
Agricultural Sciences</t>
  </si>
  <si>
    <t>https://www.bres.tsukuba.ac.jp/en/ph-d-programs/agricultural-sciences-en/</t>
  </si>
  <si>
    <t>0701A</t>
  </si>
  <si>
    <t>Graduate school of Comprehensive Human Sciences
Degree Programs in
Comprehensive Human Sciences</t>
  </si>
  <si>
    <t>Master's Program in Education</t>
  </si>
  <si>
    <t>Master’s Program in Education | 筑波大学 人間総合科学学術院教育学学位プログラム 人間学群 教育学類 (tsukuba.ac.jp)</t>
  </si>
  <si>
    <t>0701B</t>
  </si>
  <si>
    <t>Master's Program in Sport and Olympic Studies</t>
  </si>
  <si>
    <t>https://tias.tsukuba.ac.jp/tias2/curriculm/faculty/</t>
  </si>
  <si>
    <t>0701C</t>
  </si>
  <si>
    <t>Graduate school of Comprehensive Human Sciences
Degree Programs in Comprehensive Human Sciences</t>
  </si>
  <si>
    <t>Master's and Doctoral Programs in Informatics</t>
  </si>
  <si>
    <t>https://informatics.tsukuba.ac.jp/faculty/</t>
  </si>
  <si>
    <t>0705C</t>
  </si>
  <si>
    <t xml:space="preserve">Graduate School of Science and Technology
Degree Programs in Systems and Information Engineering
</t>
  </si>
  <si>
    <t xml:space="preserve">Master’s/Doctoral Program in
Life Science
Innovation
(Bioinformatics)
</t>
  </si>
  <si>
    <t>https://tlsi.tsukuba.ac.jp/education1.html</t>
  </si>
  <si>
    <t>0706E</t>
  </si>
  <si>
    <t xml:space="preserve">Graduate School of Science and Technology
Degree Programs in Life and Earth Sciences
</t>
  </si>
  <si>
    <t>Master’s /Doctoral Program in
Life Science
Innovation (Food Innovation)</t>
  </si>
  <si>
    <t>0706F</t>
  </si>
  <si>
    <t>Master’s/Doctoral Program in
Life Science
Innovation
(Environmental Management)</t>
  </si>
  <si>
    <t>0706G</t>
  </si>
  <si>
    <t>Master’s/Doctoral Program in
Life Science
Innovation
(Biomolecular Engineering)</t>
  </si>
  <si>
    <t>0701D</t>
  </si>
  <si>
    <t xml:space="preserve">Graduate School of Cmprehensive Human Sciences
Degree Programs in Comprehensive Human Sciences
</t>
  </si>
  <si>
    <t>Master’s/Doctoral Program in
Life Science
Innovation (Disease Mechanism)</t>
  </si>
  <si>
    <t>0701E</t>
  </si>
  <si>
    <t xml:space="preserve">Graduate School of Cmprehensive Human Sciences
Degree Programs in Comprehensive Human Sciences
</t>
  </si>
  <si>
    <t>Master’s/Doctoral Program in
Life Science
Innovation (Drug Discovery)</t>
  </si>
  <si>
    <t>1201A</t>
  </si>
  <si>
    <t>Yokohama City University</t>
  </si>
  <si>
    <t>Graduate School of Medical Life Science</t>
  </si>
  <si>
    <t>Department of Medical Life Science</t>
  </si>
  <si>
    <t>http://www.tsurumi.yokohama-cu.ac.jp/lab/index.html</t>
  </si>
  <si>
    <t>1202A</t>
  </si>
  <si>
    <t>Graduate School of Nanobioscience</t>
  </si>
  <si>
    <t>Department of Materials System Science</t>
  </si>
  <si>
    <t>https://www.yokohama-cu.ac.jp/nanobio/staff/nano_m_list.html</t>
  </si>
  <si>
    <t>https://www.yokohama-cu.ac.jp/nanobio/staff/nano_d_list.html</t>
  </si>
  <si>
    <t>1202B</t>
  </si>
  <si>
    <t>Department of Life and Environmental System Science</t>
  </si>
  <si>
    <t>https://www.yokohama-cu.ac.jp/nanobio/staff/genome_m_list.html</t>
  </si>
  <si>
    <t>https://www.yokohama-cu.ac.jp/nanobio/staff/genome_d_list.html</t>
  </si>
  <si>
    <t>1203A</t>
  </si>
  <si>
    <t>Department of International Management</t>
  </si>
  <si>
    <t>https://www.yokohama-cu.ac.jp/int_manage/staff/master.html</t>
  </si>
  <si>
    <t>https://www.yokohama-cu.ac.jp/int_manage/staff/doctor.html</t>
  </si>
  <si>
    <t>1204A</t>
  </si>
  <si>
    <t>Graduate School of Data Science</t>
  </si>
  <si>
    <t>Department of Data Science</t>
  </si>
  <si>
    <t>https://www.yokohama-cu.ac.jp/ds/staff/ds_staff_list01.html</t>
  </si>
  <si>
    <t>https://www.yokohama-cu.ac.jp/ds/staff/ds_staff_list02.html</t>
  </si>
  <si>
    <t>1205A</t>
  </si>
  <si>
    <t>Graduate School of Urban Social and Cultural Studies</t>
  </si>
  <si>
    <t>Department of Urban Social and Cultural Studies</t>
  </si>
  <si>
    <t>https://www.yokohama-cu.ac.jp/urban/staff/master.html</t>
  </si>
  <si>
    <t>https://www.yokohama-cu.ac.jp/urban/staff/doctor.html</t>
  </si>
  <si>
    <t>9401A</t>
  </si>
  <si>
    <t>Osaka Metropolitan University</t>
  </si>
  <si>
    <t>Department of Mathematics</t>
  </si>
  <si>
    <t>Webサイトもしくは理学研究科あてにメール問い合わせ</t>
  </si>
  <si>
    <t>9401B</t>
  </si>
  <si>
    <t>Department of Physics</t>
  </si>
  <si>
    <t>9401C</t>
  </si>
  <si>
    <t>Department of Chemistry</t>
  </si>
  <si>
    <t>9401D</t>
  </si>
  <si>
    <t>Department of Biology</t>
  </si>
  <si>
    <t>9401E</t>
  </si>
  <si>
    <t>Department of Geosciences</t>
  </si>
  <si>
    <t>9401F</t>
  </si>
  <si>
    <t>Department of Biological
Chemistry</t>
  </si>
  <si>
    <t>9402A</t>
  </si>
  <si>
    <t xml:space="preserve">Aerospace and Marine-System Engineering
</t>
  </si>
  <si>
    <t>http://www.eng.osakafu-u.ac.jp/faculty_list
https://www.eng.osaka-cu.ac.jp/</t>
  </si>
  <si>
    <t>9402B</t>
  </si>
  <si>
    <t xml:space="preserve">Mechanical Engineering
</t>
  </si>
  <si>
    <t>9402C</t>
  </si>
  <si>
    <t xml:space="preserve">Electrical and Erectronic Engineering
</t>
  </si>
  <si>
    <t>9402D</t>
  </si>
  <si>
    <t>Physics and Electronics</t>
  </si>
  <si>
    <t>9402E</t>
  </si>
  <si>
    <t xml:space="preserve">Science and Engineering for Material,Chemistry and Biology
</t>
  </si>
  <si>
    <t>9402F</t>
  </si>
  <si>
    <t>Urban Engineering</t>
  </si>
  <si>
    <t>9402G</t>
  </si>
  <si>
    <t>Quantum and Radiation Engineering</t>
  </si>
  <si>
    <t>7002A</t>
  </si>
  <si>
    <t>Kumamoto University</t>
  </si>
  <si>
    <t>Master course Medical science major</t>
  </si>
  <si>
    <t>https://ircms.kumamoto-u.ac.jp/research/guojun_sheng/</t>
  </si>
  <si>
    <t>PhD candidates are not accepted</t>
    <phoneticPr fontId="2"/>
  </si>
  <si>
    <r>
      <rPr>
        <sz val="10"/>
        <color theme="1"/>
        <rFont val="Arial"/>
        <family val="2"/>
        <charset val="128"/>
      </rPr>
      <t xml:space="preserve">該当しない
</t>
    </r>
    <r>
      <rPr>
        <sz val="10"/>
        <color theme="1"/>
        <rFont val="Arial"/>
        <family val="2"/>
      </rPr>
      <t>N/A</t>
    </r>
    <rPh sb="0" eb="2">
      <t>ガイトウ</t>
    </rPh>
    <phoneticPr fontId="6"/>
  </si>
  <si>
    <t>7002B</t>
  </si>
  <si>
    <t>https://ircms.kumamoto-u.ac.jp/research/hitoshi_takizawa/</t>
  </si>
  <si>
    <t>7001A</t>
  </si>
  <si>
    <t>Department of Science/
Chemistry</t>
  </si>
  <si>
    <t>https://www.fast.kumamoto-u.ac.jp/gsst-en/res_act/</t>
  </si>
  <si>
    <t>7001B</t>
  </si>
  <si>
    <t>Department of Science/
Earth and Environmental Sciences</t>
  </si>
  <si>
    <t>7001C</t>
  </si>
  <si>
    <t>Department of Civil and Environmental Engineering and Architecture/
Civil and Environmental Engineering</t>
  </si>
  <si>
    <t>7001D</t>
  </si>
  <si>
    <t>Department of Civil and Environmental Engineering and Architecture/
Urban and Regional Planning and Design</t>
  </si>
  <si>
    <t>7001E</t>
  </si>
  <si>
    <t>Department of Civil and Environmental Engineering and Architecture/
Architecture and Building Engineering</t>
  </si>
  <si>
    <t>7001F</t>
  </si>
  <si>
    <t>Department of Mechanical and Mathematical Engineering/
Mechanical Engineering</t>
  </si>
  <si>
    <t>7001G</t>
  </si>
  <si>
    <t>Department of Mechanical and Mathematical Engineering/
Mechanical Systems</t>
  </si>
  <si>
    <t>7001H</t>
  </si>
  <si>
    <t>Department of Computer Science and Electrical Engineering/
Electrical Engineering</t>
  </si>
  <si>
    <t>7001I</t>
  </si>
  <si>
    <t>Department of Computer Science and Electrical Engineering/
Electronic Engineering</t>
  </si>
  <si>
    <t>7001J</t>
  </si>
  <si>
    <t>Department of Computer Science and Electrical Engineering/
Computer Science</t>
  </si>
  <si>
    <t>7001K</t>
  </si>
  <si>
    <t>Department of Materials Science and Applied Chemistry/
Chemistry and Bioscience</t>
  </si>
  <si>
    <t>7001L</t>
  </si>
  <si>
    <t>Department of Materials Science and Applied Chemistry/
Chemistry and Materials</t>
  </si>
  <si>
    <t>7001M</t>
  </si>
  <si>
    <t>Department of Materials Science and Applied Chemistry/
Materials Science and Engineering</t>
  </si>
  <si>
    <t>7001N</t>
  </si>
  <si>
    <t>7001O</t>
  </si>
  <si>
    <t>7001P</t>
  </si>
  <si>
    <t>Department of Advanced Industrial Science/
Environmental Conservation Engineering</t>
  </si>
  <si>
    <t>7001Q</t>
  </si>
  <si>
    <t>Department of Advanced Industrial Science/
Environmental Management and Planning</t>
  </si>
  <si>
    <t>7001R</t>
  </si>
  <si>
    <t>Department of Advanced Industrial Science/
Architecture and Environment Planning</t>
  </si>
  <si>
    <t>7001S</t>
  </si>
  <si>
    <t>Department of Advanced Industrial Science/
Building Materials and Structures</t>
  </si>
  <si>
    <t>7001T</t>
  </si>
  <si>
    <t>Department of Advanced Industrial Science/
Advanced Mechanical Systems</t>
  </si>
  <si>
    <t>7001U</t>
  </si>
  <si>
    <t>Department of Advanced Industrial Science/
Intelligent Mechanical Systems</t>
  </si>
  <si>
    <t>7001V</t>
  </si>
  <si>
    <t>Department of Advanced Industrial Science/
Computer Science and Communication Engineering</t>
  </si>
  <si>
    <t>7001W</t>
  </si>
  <si>
    <t>Department of Advanced Industrial Science/
Frontier Technology for Energy and Devices</t>
  </si>
  <si>
    <t>7001X</t>
  </si>
  <si>
    <t>Department of Advanced Industrial Science/
Human and Environmental Informatics</t>
  </si>
  <si>
    <t>7001Y</t>
  </si>
  <si>
    <t>Department of Advanced Industrial Science/
Applied Chemistry and Biochemistry</t>
  </si>
  <si>
    <t>7001Z</t>
  </si>
  <si>
    <t>Department of Advanced Industrial Science/
Materials Science and Engineering</t>
  </si>
  <si>
    <r>
      <t xml:space="preserve">Name
</t>
    </r>
    <r>
      <rPr>
        <sz val="10"/>
        <color rgb="FFFF0000"/>
        <rFont val="Meiryo UI"/>
        <family val="3"/>
        <charset val="128"/>
      </rPr>
      <t>*As shown in passport</t>
    </r>
    <phoneticPr fontId="1"/>
  </si>
  <si>
    <t>Name by Katakana</t>
    <phoneticPr fontId="1"/>
  </si>
  <si>
    <t>Contact</t>
  </si>
  <si>
    <t>Organization</t>
  </si>
  <si>
    <r>
      <t xml:space="preserve">Proficiency in English
</t>
    </r>
    <r>
      <rPr>
        <sz val="10"/>
        <color rgb="FFFF0000"/>
        <rFont val="Meiryo UI"/>
        <family val="3"/>
        <charset val="128"/>
      </rPr>
      <t>*mandatory if requested by the desired universities</t>
    </r>
    <phoneticPr fontId="1"/>
  </si>
  <si>
    <t>Total No.
(3 digits)</t>
    <phoneticPr fontId="1"/>
  </si>
  <si>
    <t>Country Name
(Nationality)</t>
    <phoneticPr fontId="1"/>
  </si>
  <si>
    <t>Name of Program</t>
    <phoneticPr fontId="1"/>
  </si>
  <si>
    <t>Program Code</t>
    <phoneticPr fontId="1"/>
  </si>
  <si>
    <r>
      <t xml:space="preserve">Reg. No.
</t>
    </r>
    <r>
      <rPr>
        <sz val="10"/>
        <color rgb="FFFF0000"/>
        <rFont val="Meiryo UI"/>
        <family val="3"/>
        <charset val="128"/>
      </rPr>
      <t>(Country code + Program Code + 3 digits number)</t>
    </r>
    <phoneticPr fontId="1"/>
  </si>
  <si>
    <r>
      <t xml:space="preserve">FAMILY NAME
</t>
    </r>
    <r>
      <rPr>
        <sz val="10"/>
        <color rgb="FFFF0000"/>
        <rFont val="Meiryo UI"/>
        <family val="3"/>
        <charset val="128"/>
      </rPr>
      <t>*ALL CAPITAL letters</t>
    </r>
    <phoneticPr fontId="1"/>
  </si>
  <si>
    <r>
      <t xml:space="preserve">First name
</t>
    </r>
    <r>
      <rPr>
        <sz val="10"/>
        <color rgb="FFFF0000"/>
        <rFont val="Meiryo UI"/>
        <family val="3"/>
        <charset val="128"/>
      </rPr>
      <t>*Capital letter + lower case letters</t>
    </r>
    <phoneticPr fontId="1"/>
  </si>
  <si>
    <r>
      <t xml:space="preserve">Middle Name 
(if any)
</t>
    </r>
    <r>
      <rPr>
        <sz val="10"/>
        <color rgb="FFFF0000"/>
        <rFont val="Meiryo UI"/>
        <family val="3"/>
        <charset val="128"/>
      </rPr>
      <t>*Capital letter + lower case letters</t>
    </r>
    <phoneticPr fontId="1"/>
  </si>
  <si>
    <t>Full Name
(Family-First-Middle)</t>
    <phoneticPr fontId="1"/>
  </si>
  <si>
    <t>Family Name
(Katakana)</t>
    <phoneticPr fontId="1"/>
  </si>
  <si>
    <t>First Name
(Katakana)</t>
    <phoneticPr fontId="1"/>
  </si>
  <si>
    <t>Middle Name 
(if any)
(Katakana)</t>
    <phoneticPr fontId="1"/>
  </si>
  <si>
    <t>Gender
(M/F)</t>
    <phoneticPr fontId="1"/>
  </si>
  <si>
    <t>Date of Birth
(yyyy/mm/dd)</t>
    <phoneticPr fontId="1"/>
  </si>
  <si>
    <t>Age
(as of April 1, 2023)</t>
    <phoneticPr fontId="1"/>
  </si>
  <si>
    <t>Tel. No.</t>
    <phoneticPr fontId="1"/>
  </si>
  <si>
    <t>Type of Organization 1</t>
    <phoneticPr fontId="1"/>
  </si>
  <si>
    <t>Type of Organization 2</t>
    <phoneticPr fontId="1"/>
  </si>
  <si>
    <t>if others, specify</t>
    <phoneticPr fontId="1"/>
  </si>
  <si>
    <t>Research Topic</t>
    <phoneticPr fontId="1"/>
  </si>
  <si>
    <t>Order of priority by JICA Overseas Offices
(Please prioritize candidates of each country)</t>
    <phoneticPr fontId="1"/>
  </si>
  <si>
    <t>Remarks or comments for university matching. This comment will be visible to the University.
(If any)</t>
    <phoneticPr fontId="1"/>
  </si>
  <si>
    <t>Name of Certificate</t>
    <phoneticPr fontId="1"/>
  </si>
  <si>
    <t>Score</t>
    <phoneticPr fontId="1"/>
  </si>
  <si>
    <t>Date of Exam</t>
    <phoneticPr fontId="1"/>
  </si>
  <si>
    <t>志望順位
University Priority Number</t>
    <rPh sb="0" eb="2">
      <t>シボウ</t>
    </rPh>
    <rPh sb="2" eb="4">
      <t>ジュンイ</t>
    </rPh>
    <phoneticPr fontId="1"/>
  </si>
  <si>
    <t>Graduate School Code</t>
    <phoneticPr fontId="1"/>
  </si>
  <si>
    <t>Name of University</t>
    <phoneticPr fontId="1"/>
  </si>
  <si>
    <t>Name of Graduate School</t>
    <phoneticPr fontId="1"/>
  </si>
  <si>
    <t>Name of Course/Program</t>
    <phoneticPr fontId="1"/>
  </si>
  <si>
    <t>Master or PhD.</t>
    <phoneticPr fontId="1"/>
  </si>
  <si>
    <t>Required to select a professor or not</t>
    <phoneticPr fontId="1"/>
  </si>
  <si>
    <t>Supervisor of Choice</t>
    <phoneticPr fontId="1"/>
  </si>
  <si>
    <t>auto</t>
    <phoneticPr fontId="1"/>
  </si>
  <si>
    <t>Select</t>
    <phoneticPr fontId="1"/>
  </si>
  <si>
    <t>Input</t>
    <phoneticPr fontId="1"/>
  </si>
  <si>
    <t>select</t>
    <phoneticPr fontId="1"/>
  </si>
  <si>
    <t>input</t>
    <phoneticPr fontId="1"/>
  </si>
  <si>
    <t>001</t>
    <phoneticPr fontId="1"/>
  </si>
  <si>
    <t>south africa</t>
    <phoneticPr fontId="1"/>
  </si>
  <si>
    <t>ZA</t>
  </si>
  <si>
    <t>BR8001</t>
    <phoneticPr fontId="1"/>
  </si>
  <si>
    <t>KOKUSAI</t>
    <phoneticPr fontId="1"/>
  </si>
  <si>
    <t>Taro</t>
    <phoneticPr fontId="1"/>
  </si>
  <si>
    <t>Jica</t>
    <phoneticPr fontId="1"/>
  </si>
  <si>
    <r>
      <rPr>
        <sz val="10"/>
        <color theme="1"/>
        <rFont val="ＭＳ Ｐゴシック"/>
        <family val="3"/>
        <charset val="128"/>
      </rPr>
      <t>コクサイ</t>
    </r>
    <phoneticPr fontId="1"/>
  </si>
  <si>
    <r>
      <rPr>
        <sz val="10"/>
        <color theme="1"/>
        <rFont val="ＭＳ Ｐゴシック"/>
        <family val="3"/>
        <charset val="128"/>
      </rPr>
      <t>タロウ</t>
    </r>
    <phoneticPr fontId="1"/>
  </si>
  <si>
    <r>
      <rPr>
        <sz val="10"/>
        <color theme="1"/>
        <rFont val="ＭＳ Ｐゴシック"/>
        <family val="3"/>
        <charset val="128"/>
      </rPr>
      <t>ジャイカ</t>
    </r>
    <phoneticPr fontId="1"/>
  </si>
  <si>
    <t>M</t>
  </si>
  <si>
    <t>+81 3 1111 1111</t>
    <phoneticPr fontId="1"/>
  </si>
  <si>
    <t>kokusaitaro@XXX.jp</t>
    <phoneticPr fontId="1"/>
  </si>
  <si>
    <t>Ministry of XXXX</t>
    <phoneticPr fontId="1"/>
  </si>
  <si>
    <t>Ministry/Governmental Institution</t>
    <phoneticPr fontId="1"/>
  </si>
  <si>
    <t>xxx</t>
    <phoneticPr fontId="1"/>
  </si>
  <si>
    <t>He is ………</t>
  </si>
  <si>
    <t>XXX</t>
    <phoneticPr fontId="1"/>
  </si>
  <si>
    <t>2018/XX/XX</t>
    <phoneticPr fontId="1"/>
  </si>
  <si>
    <t>0702F</t>
    <phoneticPr fontId="1"/>
  </si>
  <si>
    <t>xxxUniversity</t>
    <phoneticPr fontId="1"/>
  </si>
  <si>
    <t>PhD.</t>
    <phoneticPr fontId="1"/>
  </si>
  <si>
    <t>Prof. Kokusai Hanako</t>
    <phoneticPr fontId="1"/>
  </si>
  <si>
    <t>This will be reflected when the data is compiled in the DB.</t>
    <phoneticPr fontId="1"/>
  </si>
  <si>
    <r>
      <t xml:space="preserve">Gender
</t>
    </r>
    <r>
      <rPr>
        <sz val="8"/>
        <rFont val="Arial"/>
        <family val="2"/>
      </rPr>
      <t>for Visa application</t>
    </r>
    <phoneticPr fontId="1"/>
  </si>
  <si>
    <t>Provide the information of your work experience following the most recent one after graduation from higher education.
The first row (most recent one) will be filled automatically if 3-1Present Organization and Position is correctly filled.
* In "To", please write the month and year as of you apply for this program.
  Ex.,If you applied for this program in the end of October in 2023, Please choose October as month and 2023 as year.</t>
    <phoneticPr fontId="1"/>
  </si>
  <si>
    <r>
      <t xml:space="preserve">Instruction
</t>
    </r>
    <r>
      <rPr>
        <sz val="10"/>
        <color theme="1"/>
        <rFont val="Arial"/>
        <family val="2"/>
      </rPr>
      <t>1. Handwritten form is NOT acceptable
2. Fill in the form in English
3. It is a MUST to fill all the YELLOW columns (Please write "N/A" if not applicable)
4. Write proper nouns in full spelling without abbreviation or any omission.
5. Veryfy the input has satisfactorily completed with using "Check List" at the bottom of the Application Form sheet.</t>
    </r>
    <phoneticPr fontId="1"/>
  </si>
  <si>
    <t>If you wish to apply for a PhD, please make sure to fill in "Supervisor of choice".</t>
    <phoneticPr fontId="1"/>
  </si>
  <si>
    <t>In case of Master's program, please fill in if your desired university requires to choose the supervisor.
Please check the list of universities for details.</t>
    <phoneticPr fontId="1"/>
  </si>
  <si>
    <t>[IMPORTANT] JICA will provide your desired university with your personal information (educational background, career, health condition, health certificate, etc.) necessary for selection. For the privacy policy of each university, check the description on the university website.</t>
    <phoneticPr fontId="1"/>
  </si>
  <si>
    <t>Annex. 1-1 Declaration of Desired Universities</t>
    <phoneticPr fontId="1"/>
  </si>
  <si>
    <t>Annex. 1-2 Declaration of Desired Universities</t>
    <phoneticPr fontId="1"/>
  </si>
  <si>
    <r>
      <t xml:space="preserve"> Are you applying to universities which application period ends by the end of January?
 (</t>
    </r>
    <r>
      <rPr>
        <b/>
        <sz val="10"/>
        <color rgb="FFFF0000"/>
        <rFont val="Arial"/>
        <family val="2"/>
      </rPr>
      <t xml:space="preserve">If the application period ends by the end of January, </t>
    </r>
    <r>
      <rPr>
        <b/>
        <u/>
        <sz val="10"/>
        <color rgb="FFFF0000"/>
        <rFont val="Arial"/>
        <family val="2"/>
      </rPr>
      <t>you must use Annex1-2</t>
    </r>
    <r>
      <rPr>
        <b/>
        <sz val="10"/>
        <color theme="1"/>
        <rFont val="Arial"/>
        <family val="2"/>
      </rPr>
      <t>.)</t>
    </r>
    <phoneticPr fontId="1"/>
  </si>
  <si>
    <r>
      <t>All applicants are required to specify the desired universities by reference to University list provided by JICA.</t>
    </r>
    <r>
      <rPr>
        <sz val="10"/>
        <color theme="1"/>
        <rFont val="ＭＳ Ｐゴシック"/>
        <family val="3"/>
        <charset val="128"/>
      </rPr>
      <t>　</t>
    </r>
    <phoneticPr fontId="1"/>
  </si>
  <si>
    <t>Annex 1-1. Declaration of desired universities placement</t>
    <phoneticPr fontId="1"/>
  </si>
  <si>
    <t>Annex 1-2. Declaration of desired universities placement</t>
    <phoneticPr fontId="1"/>
  </si>
  <si>
    <r>
      <t xml:space="preserve">This Application Form is for universities which application period of general entrance examination ends by the end of January.
</t>
    </r>
    <r>
      <rPr>
        <b/>
        <u/>
        <sz val="10"/>
        <color rgb="FFFF0000"/>
        <rFont val="Arial"/>
        <family val="2"/>
      </rPr>
      <t>Regardless of the application period, the maximum number of universities which you may select is up to three (3).</t>
    </r>
    <r>
      <rPr>
        <u/>
        <sz val="10"/>
        <color rgb="FFFF0000"/>
        <rFont val="Arial"/>
        <family val="2"/>
      </rPr>
      <t xml:space="preserve">
</t>
    </r>
    <r>
      <rPr>
        <sz val="10"/>
        <rFont val="Arial"/>
        <family val="2"/>
      </rPr>
      <t>Please use a Annex1-1 to apply for universities with application periods starts after February.</t>
    </r>
    <phoneticPr fontId="1"/>
  </si>
  <si>
    <r>
      <t>This Application Form is fo</t>
    </r>
    <r>
      <rPr>
        <sz val="10"/>
        <rFont val="Arial"/>
        <family val="2"/>
      </rPr>
      <t>r the courses, whose application period of general entrance examination begins in</t>
    </r>
    <r>
      <rPr>
        <b/>
        <sz val="10"/>
        <rFont val="Arial"/>
        <family val="2"/>
      </rPr>
      <t xml:space="preserve"> Feb</t>
    </r>
    <r>
      <rPr>
        <b/>
        <sz val="10"/>
        <color theme="1"/>
        <rFont val="Arial"/>
        <family val="2"/>
      </rPr>
      <t>ruary or later</t>
    </r>
    <r>
      <rPr>
        <sz val="10"/>
        <color theme="1"/>
        <rFont val="Arial"/>
        <family val="2"/>
      </rPr>
      <t xml:space="preserve">.
</t>
    </r>
    <r>
      <rPr>
        <b/>
        <u/>
        <sz val="10"/>
        <color rgb="FFFF0000"/>
        <rFont val="Arial"/>
        <family val="2"/>
      </rPr>
      <t>Regardless of the application period, the maximum number of universities or courses which you may choose is up to</t>
    </r>
    <r>
      <rPr>
        <b/>
        <u/>
        <sz val="10"/>
        <color theme="1"/>
        <rFont val="Arial"/>
        <family val="2"/>
      </rPr>
      <t xml:space="preserve"> </t>
    </r>
    <r>
      <rPr>
        <b/>
        <u/>
        <sz val="10"/>
        <color rgb="FFFF0000"/>
        <rFont val="Arial"/>
        <family val="2"/>
      </rPr>
      <t>three (3) .</t>
    </r>
    <phoneticPr fontId="1"/>
  </si>
  <si>
    <r>
      <rPr>
        <b/>
        <sz val="7.5"/>
        <rFont val="Arial"/>
        <family val="2"/>
      </rPr>
      <t>(1) APPLICATION</t>
    </r>
    <r>
      <rPr>
        <sz val="7.5"/>
        <rFont val="Arial"/>
        <family val="2"/>
      </rPr>
      <t xml:space="preserve">
    1. All information answered and provided in this application form by me, is true and accurate to the best of my knowledge and ability.
        My application will be cancelled if any information is proven to be false.
    2. All information provided by me in this application form had been approved by my supervisor in my organization 
        (Required only for Governmental Officials (including public organizations) and/or Educators.)
    3. An application form which is incomplete or missing any necessary document(s) will be deemed ineligible and not considered.
    4. The selection procedure and results rest entirely with JICA as the secretariat of SDGs Global Leader. No inquiries or objections by applicants 
</t>
    </r>
    <r>
      <rPr>
        <sz val="7.5"/>
        <rFont val="ＭＳ Ｐゴシック"/>
        <family val="2"/>
        <charset val="128"/>
      </rPr>
      <t>　　　</t>
    </r>
    <r>
      <rPr>
        <sz val="7.5"/>
        <rFont val="Arial"/>
        <family val="2"/>
      </rPr>
      <t xml:space="preserve"> regarding the result of the selection process will be considered.
    5. Submission of a master's thesis is optional for doctoral candidates
</t>
    </r>
    <r>
      <rPr>
        <b/>
        <sz val="7.5"/>
        <rFont val="Arial"/>
        <family val="2"/>
      </rPr>
      <t>(2) OBJECTIVE OF THE PROGRAM</t>
    </r>
    <r>
      <rPr>
        <sz val="7.5"/>
        <rFont val="Arial"/>
        <family val="2"/>
      </rPr>
      <t xml:space="preserve">
</t>
    </r>
    <r>
      <rPr>
        <sz val="7.5"/>
        <rFont val="ＭＳ Ｐゴシック"/>
        <family val="3"/>
        <charset val="128"/>
      </rPr>
      <t>　</t>
    </r>
    <r>
      <rPr>
        <sz val="7.5"/>
        <rFont val="Arial"/>
        <family val="2"/>
      </rPr>
      <t xml:space="preserve">(2-1) When I am accepted for the Program, I agree
      2-1-1. that the objective of the program which is written in G.I. Therefore, I will participate in additional programs as being instructed in G.I if necessary.
      2-1-2. that I am required to contribute to the development of my nation's long-term good relationship with Japan after completing the course in Japan,
      2-1-3. that the objective of the program is not provision of employment in Japan upon completion of the program.
</t>
    </r>
    <r>
      <rPr>
        <b/>
        <sz val="7.5"/>
        <rFont val="Arial"/>
        <family val="2"/>
      </rPr>
      <t>(3) JICA's GUIDELINES</t>
    </r>
    <r>
      <rPr>
        <sz val="7.5"/>
        <rFont val="Arial"/>
        <family val="2"/>
      </rPr>
      <t xml:space="preserve">
</t>
    </r>
    <r>
      <rPr>
        <b/>
        <sz val="7.5"/>
        <rFont val="ＭＳ Ｐゴシック"/>
        <family val="3"/>
        <charset val="128"/>
      </rPr>
      <t>【</t>
    </r>
    <r>
      <rPr>
        <b/>
        <sz val="7.5"/>
        <rFont val="Arial"/>
        <family val="2"/>
      </rPr>
      <t>General Rules</t>
    </r>
    <r>
      <rPr>
        <b/>
        <sz val="7.5"/>
        <rFont val="ＭＳ Ｐゴシック"/>
        <family val="3"/>
        <charset val="128"/>
      </rPr>
      <t>】</t>
    </r>
    <r>
      <rPr>
        <sz val="7.5"/>
        <rFont val="Arial"/>
        <family val="3"/>
      </rPr>
      <t xml:space="preserve">
</t>
    </r>
    <r>
      <rPr>
        <sz val="7.5"/>
        <rFont val="Arial"/>
        <family val="2"/>
      </rPr>
      <t>The accepted applicants/participants are requested:
(1) to understand that participants must physically come to Japan to participate in this program at the date designated by JICA,
(2) to be in good health to participate in the program,
(3) not to change course subjects or extend the course period,
(4) not to change the air ticket (and flight class and flight schedule arranged by JICA) and lodging by the participants on their own,
(5) to accept that the Government of Japan will examine applicants who belong to the military or other military-related organizations and/or who are enlisted in the military, taking into consideration of their duties, positions in the organization and other relevant information in a comprehensive manner to be consistent with the Development Cooperation Charter of Japan,
(6) to submit a Health Certificate in JICA format at the participant’s expense. The certificate must be the results of health check-up taken after the participant receive an acceptance notice from JICA,
(7) to accept to submit a second Health Certificate in JICA format if the participant will not be able to arrive within 6 months from the date of his/her first medical examination. The cost of the Health Certificate will be borne by the participants,
(8) to accept to take tuberculosis retaletd inspections organized by JICA after arriving in Japan and to submit the results to JICA and university
(9)to return to their home country on the designated flight by JICA, when they finish the program/course or when it is deemed impossible to finish the program within the program period, or when the participant is not successful on the regular course examination,
(10) to refund allowances or other benefits paid by JICA in the case of a change in schedule,
(11) to understand that inviting participant’s family members is not recommended before their stay in Japan has passed more than 6 months,
(12) to carry out such instructions and abide by such conditions as may be stipulated by both the nominating Government and the Japanese Government in respect of the course,
(13) to observe the rules and regulations of the program implementing partners to provide the program or establishments (“Plagiarism“ especially is taken severely by enrolling university, regardless of whether it is direct plagiarism or self-plagiarism and participants may be subjected to disciplinary action such as suspension),
(14) to observe the rules and regulations at the place of the participants’ accommodation,
(15) not to engage in political activities, or any form of employment for profit,
(16) not to drive a car or motorbike, regardless of an international driving license possessed,
(17) to discontinue the program, should the participant violate Japanese laws or JICA’s regulations, or commit illegal or immoral conduct, or become critically ill or seriously injured and be considered unable to continue the course. The participants shall be responsible for paying any cost for treatment of the said health conditions except for the medical care expenses described in the table of “11. Expenses To be borne by JICA,”
(18) to return the total amount or a part of the expenditure for KCCP depending on the severity of such violation, should the participants violate the laws and ordinances,
(19) not to be receiving nor plan to receive another scholarship during the program,
(20) to understand not to make other applications for different JICA KCCP (long-term) at the same time,
(21) to understand that the maximum duration of “Overseas research” and “Temporary Leave (leaving Japan for private purpose)” is 60 days, in principle, and
(22) to enroll and complete JICA-DSP online courses, when you receive JICA’s instructions to do so.</t>
    </r>
    <phoneticPr fontId="1"/>
  </si>
  <si>
    <t>If the name of supervisor is required to enter for all courses of Ph/D. and some Master's courses, is the section of "supervisor of choice " in Annex. 1-1 (for Courses with Pre-application matching), and Annex. 1-2 (for Courses without Pre-application matching) filled out?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</si>
</sst>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809]dd\ mmmm\ yyyy;@"/>
    <numFmt numFmtId="177" formatCode="yyyy/m/d;@"/>
    <numFmt numFmtId="178" formatCode="0;;;@"/>
    <numFmt numFmtId="179" formatCode="000"/>
    <numFmt numFmtId="180" formatCode="0_);[Red]\(0\)"/>
    <numFmt numFmtId="181" formatCode="#"/>
    <numFmt numFmtId="182" formatCode="&quot;Select from HERE&quot;"/>
  </numFmts>
  <fonts count="68">
    <font>
      <sz val="11"/>
      <color theme="1"/>
      <name val="游ゴシック"/>
      <family val="2"/>
      <charset val="128"/>
      <scheme val="minor"/>
    </font>
    <font>
      <sz val="6"/>
      <name val="游ゴシック"/>
      <family val="2"/>
      <charset val="128"/>
      <scheme val="minor"/>
    </font>
    <font>
      <sz val="10"/>
      <color theme="1"/>
      <name val="Arial"/>
      <family val="2"/>
    </font>
    <font>
      <b/>
      <sz val="10"/>
      <color theme="1"/>
      <name val="Arial"/>
      <family val="2"/>
    </font>
    <font>
      <b/>
      <u/>
      <sz val="10"/>
      <color theme="1"/>
      <name val="Arial"/>
      <family val="2"/>
    </font>
    <font>
      <sz val="9"/>
      <color theme="1"/>
      <name val="Arial"/>
      <family val="2"/>
    </font>
    <font>
      <sz val="8"/>
      <color theme="1"/>
      <name val="Arial"/>
      <family val="2"/>
    </font>
    <font>
      <sz val="12"/>
      <color theme="1"/>
      <name val="ＭＳ ゴシック"/>
      <family val="3"/>
      <charset val="128"/>
    </font>
    <font>
      <sz val="7"/>
      <color theme="1"/>
      <name val="Arial"/>
      <family val="2"/>
    </font>
    <font>
      <i/>
      <sz val="9"/>
      <color theme="1"/>
      <name val="Arial"/>
      <family val="2"/>
    </font>
    <font>
      <sz val="10"/>
      <color rgb="FFFF0000"/>
      <name val="Arial"/>
      <family val="2"/>
    </font>
    <font>
      <b/>
      <sz val="9"/>
      <color theme="1"/>
      <name val="Arial"/>
      <family val="2"/>
    </font>
    <font>
      <b/>
      <sz val="8"/>
      <color theme="1"/>
      <name val="Arial"/>
      <family val="2"/>
    </font>
    <font>
      <sz val="7.5"/>
      <name val="Arial"/>
      <family val="2"/>
    </font>
    <font>
      <sz val="7.5"/>
      <name val="ＭＳ Ｐゴシック"/>
      <family val="3"/>
      <charset val="128"/>
    </font>
    <font>
      <b/>
      <sz val="11"/>
      <name val="Arial"/>
      <family val="2"/>
    </font>
    <font>
      <sz val="8"/>
      <color theme="1"/>
      <name val="ＭＳ Ｐゴシック"/>
      <family val="3"/>
      <charset val="128"/>
    </font>
    <font>
      <b/>
      <sz val="10"/>
      <color theme="1"/>
      <name val="ＭＳ Ｐゴシック"/>
      <family val="3"/>
      <charset val="128"/>
    </font>
    <font>
      <sz val="11"/>
      <color theme="1"/>
      <name val="游ゴシック"/>
      <family val="2"/>
      <charset val="128"/>
      <scheme val="minor"/>
    </font>
    <font>
      <sz val="10"/>
      <name val="Arial"/>
      <family val="2"/>
    </font>
    <font>
      <sz val="10"/>
      <color theme="1"/>
      <name val="ＭＳ Ｐゴシック"/>
      <family val="3"/>
      <charset val="128"/>
    </font>
    <font>
      <sz val="9"/>
      <color indexed="81"/>
      <name val="MS P ゴシック"/>
      <family val="3"/>
      <charset val="128"/>
    </font>
    <font>
      <b/>
      <sz val="9"/>
      <color indexed="81"/>
      <name val="MS P ゴシック"/>
      <family val="3"/>
      <charset val="128"/>
    </font>
    <font>
      <sz val="7"/>
      <name val="Arial"/>
      <family val="2"/>
    </font>
    <font>
      <b/>
      <u/>
      <sz val="10"/>
      <color rgb="FFFF0000"/>
      <name val="Arial"/>
      <family val="2"/>
    </font>
    <font>
      <b/>
      <sz val="10"/>
      <color rgb="FFFF0000"/>
      <name val="Arial"/>
      <family val="2"/>
    </font>
    <font>
      <sz val="10"/>
      <color theme="1"/>
      <name val="游ゴシック"/>
      <family val="2"/>
      <charset val="128"/>
    </font>
    <font>
      <sz val="16"/>
      <color theme="1"/>
      <name val="Arial"/>
      <family val="2"/>
    </font>
    <font>
      <sz val="16"/>
      <color theme="1"/>
      <name val="ＭＳ Ｐゴシック"/>
      <family val="3"/>
      <charset val="128"/>
    </font>
    <font>
      <b/>
      <sz val="7.5"/>
      <name val="ＭＳ Ｐゴシック"/>
      <family val="3"/>
      <charset val="128"/>
    </font>
    <font>
      <b/>
      <sz val="7.5"/>
      <name val="Arial"/>
      <family val="2"/>
    </font>
    <font>
      <b/>
      <sz val="9"/>
      <color indexed="81"/>
      <name val="Arial"/>
      <family val="2"/>
    </font>
    <font>
      <sz val="12"/>
      <color theme="1"/>
      <name val="Arial"/>
      <family val="2"/>
    </font>
    <font>
      <sz val="14"/>
      <color theme="1"/>
      <name val="Arial"/>
      <family val="2"/>
    </font>
    <font>
      <u/>
      <sz val="10"/>
      <color theme="1"/>
      <name val="Arial"/>
      <family val="2"/>
    </font>
    <font>
      <sz val="9"/>
      <name val="Arial"/>
      <family val="2"/>
    </font>
    <font>
      <b/>
      <sz val="10"/>
      <name val="Arial"/>
      <family val="2"/>
    </font>
    <font>
      <sz val="10"/>
      <color theme="0"/>
      <name val="Arial"/>
      <family val="2"/>
    </font>
    <font>
      <sz val="10"/>
      <color theme="1"/>
      <name val="Meiryo UI"/>
      <family val="3"/>
      <charset val="128"/>
    </font>
    <font>
      <sz val="10"/>
      <color rgb="FFFF0000"/>
      <name val="Meiryo UI"/>
      <family val="3"/>
      <charset val="128"/>
    </font>
    <font>
      <sz val="10"/>
      <name val="Meiryo UI"/>
      <family val="3"/>
      <charset val="128"/>
    </font>
    <font>
      <u/>
      <sz val="10"/>
      <color theme="10"/>
      <name val="Arial"/>
      <family val="2"/>
    </font>
    <font>
      <sz val="9"/>
      <color theme="1"/>
      <name val="BIZ UDゴシック"/>
      <family val="3"/>
      <charset val="128"/>
    </font>
    <font>
      <b/>
      <sz val="9"/>
      <color theme="1"/>
      <name val="BIZ UDゴシック"/>
      <family val="3"/>
      <charset val="128"/>
    </font>
    <font>
      <b/>
      <sz val="9"/>
      <name val="BIZ UDゴシック"/>
      <family val="3"/>
      <charset val="128"/>
    </font>
    <font>
      <sz val="11"/>
      <color theme="1"/>
      <name val="Arial"/>
      <family val="2"/>
    </font>
    <font>
      <u/>
      <sz val="11"/>
      <color theme="10"/>
      <name val="Arial"/>
      <family val="2"/>
    </font>
    <font>
      <sz val="7.5"/>
      <name val="Arial"/>
      <family val="3"/>
      <charset val="128"/>
    </font>
    <font>
      <sz val="7.5"/>
      <name val="Segoe UI Symbol"/>
      <family val="3"/>
    </font>
    <font>
      <sz val="10"/>
      <color rgb="FFFF0000"/>
      <name val="BIZ UDPゴシック"/>
      <family val="3"/>
      <charset val="128"/>
    </font>
    <font>
      <sz val="10"/>
      <color theme="1"/>
      <name val="Arial"/>
      <family val="2"/>
      <charset val="128"/>
    </font>
    <font>
      <sz val="10"/>
      <color theme="10"/>
      <name val="Arial"/>
      <family val="2"/>
    </font>
    <font>
      <sz val="10"/>
      <color theme="10"/>
      <name val="BIZ UDPゴシック"/>
      <family val="3"/>
      <charset val="128"/>
    </font>
    <font>
      <b/>
      <sz val="7"/>
      <color rgb="FFFF0000"/>
      <name val="Arial"/>
      <family val="2"/>
    </font>
    <font>
      <u/>
      <sz val="7"/>
      <color theme="10"/>
      <name val="Arial"/>
      <family val="2"/>
    </font>
    <font>
      <sz val="10"/>
      <color theme="1"/>
      <name val="ＭＳ ゴシック"/>
      <family val="3"/>
      <charset val="128"/>
    </font>
    <font>
      <sz val="10"/>
      <color theme="1"/>
      <name val="Arial"/>
      <family val="3"/>
      <charset val="128"/>
    </font>
    <font>
      <sz val="6"/>
      <color theme="1"/>
      <name val="Meiryo UI"/>
      <family val="3"/>
      <charset val="128"/>
    </font>
    <font>
      <b/>
      <sz val="9"/>
      <color indexed="81"/>
      <name val="ＭＳ Ｐゴシック"/>
      <family val="3"/>
      <charset val="128"/>
    </font>
    <font>
      <b/>
      <sz val="7"/>
      <color theme="1"/>
      <name val="Arial"/>
      <family val="2"/>
    </font>
    <font>
      <sz val="10"/>
      <color theme="1"/>
      <name val="Segoe UI Symbol"/>
      <family val="2"/>
    </font>
    <font>
      <sz val="7"/>
      <name val="ＭＳ Ｐゴシック"/>
      <family val="3"/>
      <charset val="128"/>
    </font>
    <font>
      <sz val="7"/>
      <name val="Segoe UI Symbol"/>
      <family val="2"/>
    </font>
    <font>
      <b/>
      <sz val="10"/>
      <color rgb="FF000000"/>
      <name val="Arial"/>
      <family val="2"/>
    </font>
    <font>
      <sz val="8"/>
      <name val="Arial"/>
      <family val="2"/>
    </font>
    <font>
      <u/>
      <sz val="10"/>
      <color rgb="FFFF0000"/>
      <name val="Arial"/>
      <family val="2"/>
    </font>
    <font>
      <sz val="7.5"/>
      <name val="ＭＳ Ｐゴシック"/>
      <family val="2"/>
      <charset val="128"/>
    </font>
    <font>
      <sz val="7.5"/>
      <name val="Arial"/>
      <family val="3"/>
    </font>
  </fonts>
  <fills count="13">
    <fill>
      <patternFill patternType="none"/>
    </fill>
    <fill>
      <patternFill patternType="gray125"/>
    </fill>
    <fill>
      <patternFill patternType="solid">
        <fgColor theme="0" tint="-0.14999847407452621"/>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rgb="FFFFFF00"/>
        <bgColor indexed="64"/>
      </patternFill>
    </fill>
    <fill>
      <patternFill patternType="solid">
        <fgColor theme="0"/>
        <bgColor indexed="64"/>
      </patternFill>
    </fill>
    <fill>
      <patternFill patternType="solid">
        <fgColor rgb="FFD9D9D9"/>
        <bgColor indexed="64"/>
      </patternFill>
    </fill>
    <fill>
      <patternFill patternType="solid">
        <fgColor theme="9" tint="0.59999389629810485"/>
        <bgColor indexed="64"/>
      </patternFill>
    </fill>
    <fill>
      <patternFill patternType="solid">
        <fgColor theme="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rgb="FF66FFFF"/>
        <bgColor indexed="64"/>
      </patternFill>
    </fill>
  </fills>
  <borders count="1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auto="1"/>
      </right>
      <top style="medium">
        <color indexed="64"/>
      </top>
      <bottom style="double">
        <color indexed="64"/>
      </bottom>
      <diagonal/>
    </border>
    <border>
      <left style="thin">
        <color auto="1"/>
      </left>
      <right/>
      <top style="medium">
        <color indexed="64"/>
      </top>
      <bottom style="double">
        <color indexed="64"/>
      </bottom>
      <diagonal/>
    </border>
    <border>
      <left/>
      <right/>
      <top style="thin">
        <color auto="1"/>
      </top>
      <bottom style="medium">
        <color auto="1"/>
      </bottom>
      <diagonal/>
    </border>
    <border>
      <left style="medium">
        <color auto="1"/>
      </left>
      <right/>
      <top style="double">
        <color auto="1"/>
      </top>
      <bottom/>
      <diagonal/>
    </border>
    <border>
      <left/>
      <right/>
      <top style="double">
        <color auto="1"/>
      </top>
      <bottom/>
      <diagonal/>
    </border>
    <border>
      <left/>
      <right style="thin">
        <color indexed="64"/>
      </right>
      <top style="double">
        <color auto="1"/>
      </top>
      <bottom/>
      <diagonal/>
    </border>
    <border>
      <left style="medium">
        <color auto="1"/>
      </left>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top style="double">
        <color auto="1"/>
      </top>
      <bottom/>
      <diagonal/>
    </border>
    <border>
      <left style="thin">
        <color auto="1"/>
      </left>
      <right/>
      <top/>
      <bottom style="double">
        <color auto="1"/>
      </bottom>
      <diagonal/>
    </border>
    <border>
      <left style="thin">
        <color auto="1"/>
      </left>
      <right style="thin">
        <color auto="1"/>
      </right>
      <top style="double">
        <color auto="1"/>
      </top>
      <bottom style="thin">
        <color auto="1"/>
      </bottom>
      <diagonal/>
    </border>
    <border>
      <left style="thin">
        <color auto="1"/>
      </left>
      <right style="thin">
        <color auto="1"/>
      </right>
      <top style="thin">
        <color auto="1"/>
      </top>
      <bottom style="double">
        <color auto="1"/>
      </bottom>
      <diagonal/>
    </border>
    <border>
      <left/>
      <right style="medium">
        <color indexed="64"/>
      </right>
      <top/>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right style="medium">
        <color auto="1"/>
      </right>
      <top style="medium">
        <color indexed="64"/>
      </top>
      <bottom style="double">
        <color indexed="64"/>
      </bottom>
      <diagonal/>
    </border>
    <border>
      <left/>
      <right style="medium">
        <color auto="1"/>
      </right>
      <top style="double">
        <color auto="1"/>
      </top>
      <bottom/>
      <diagonal/>
    </border>
    <border>
      <left style="thin">
        <color auto="1"/>
      </left>
      <right style="medium">
        <color auto="1"/>
      </right>
      <top style="double">
        <color auto="1"/>
      </top>
      <bottom style="thin">
        <color auto="1"/>
      </bottom>
      <diagonal/>
    </border>
    <border>
      <left style="thin">
        <color auto="1"/>
      </left>
      <right style="medium">
        <color auto="1"/>
      </right>
      <top style="thin">
        <color auto="1"/>
      </top>
      <bottom style="double">
        <color auto="1"/>
      </bottom>
      <diagonal/>
    </border>
    <border>
      <left/>
      <right style="medium">
        <color auto="1"/>
      </right>
      <top/>
      <bottom style="double">
        <color auto="1"/>
      </bottom>
      <diagonal/>
    </border>
    <border>
      <left/>
      <right style="medium">
        <color auto="1"/>
      </right>
      <top style="thin">
        <color indexed="64"/>
      </top>
      <bottom style="thin">
        <color indexed="64"/>
      </bottom>
      <diagonal/>
    </border>
    <border>
      <left/>
      <right style="medium">
        <color auto="1"/>
      </right>
      <top style="thin">
        <color auto="1"/>
      </top>
      <bottom style="medium">
        <color auto="1"/>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Dashed">
        <color auto="1"/>
      </top>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indexed="64"/>
      </left>
      <right/>
      <top style="medium">
        <color rgb="FF000000"/>
      </top>
      <bottom/>
      <diagonal/>
    </border>
    <border>
      <left/>
      <right style="thin">
        <color indexed="64"/>
      </right>
      <top/>
      <bottom style="medium">
        <color rgb="FF000000"/>
      </bottom>
      <diagonal/>
    </border>
    <border>
      <left style="thin">
        <color indexed="64"/>
      </left>
      <right/>
      <top/>
      <bottom style="medium">
        <color rgb="FF000000"/>
      </bottom>
      <diagonal/>
    </border>
    <border>
      <left/>
      <right/>
      <top style="thin">
        <color rgb="FF000000"/>
      </top>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top style="thin">
        <color indexed="64"/>
      </top>
      <bottom/>
      <diagonal/>
    </border>
    <border>
      <left/>
      <right style="medium">
        <color rgb="FF000000"/>
      </right>
      <top style="thin">
        <color indexed="64"/>
      </top>
      <bottom/>
      <diagonal/>
    </border>
    <border>
      <left/>
      <right style="thin">
        <color indexed="64"/>
      </right>
      <top style="medium">
        <color rgb="FF000000"/>
      </top>
      <bottom style="thin">
        <color indexed="64"/>
      </bottom>
      <diagonal/>
    </border>
    <border>
      <left style="medium">
        <color rgb="FF000000"/>
      </left>
      <right style="thin">
        <color indexed="64"/>
      </right>
      <top/>
      <bottom style="thin">
        <color indexed="64"/>
      </bottom>
      <diagonal/>
    </border>
    <border>
      <left style="thin">
        <color indexed="64"/>
      </left>
      <right style="medium">
        <color rgb="FF000000"/>
      </right>
      <top/>
      <bottom style="thin">
        <color indexed="64"/>
      </bottom>
      <diagonal/>
    </border>
    <border>
      <left/>
      <right style="medium">
        <color rgb="FF000000"/>
      </right>
      <top/>
      <bottom style="thin">
        <color indexed="64"/>
      </bottom>
      <diagonal/>
    </border>
    <border>
      <left style="medium">
        <color rgb="FF000000"/>
      </left>
      <right style="thin">
        <color indexed="64"/>
      </right>
      <top style="thin">
        <color indexed="64"/>
      </top>
      <bottom style="medium">
        <color indexed="64"/>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right style="thin">
        <color rgb="FF000000"/>
      </right>
      <top style="thin">
        <color indexed="64"/>
      </top>
      <bottom/>
      <diagonal/>
    </border>
    <border>
      <left/>
      <right style="thin">
        <color rgb="FF000000"/>
      </right>
      <top/>
      <bottom style="thin">
        <color indexed="64"/>
      </bottom>
      <diagonal/>
    </border>
    <border>
      <left/>
      <right style="thin">
        <color rgb="FF000000"/>
      </right>
      <top/>
      <bottom/>
      <diagonal/>
    </border>
    <border>
      <left/>
      <right style="thin">
        <color rgb="FF000000"/>
      </right>
      <top/>
      <bottom style="medium">
        <color indexed="64"/>
      </bottom>
      <diagonal/>
    </border>
    <border>
      <left style="medium">
        <color indexed="64"/>
      </left>
      <right style="thin">
        <color indexed="64"/>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medium">
        <color indexed="64"/>
      </right>
      <top style="thin">
        <color indexed="64"/>
      </top>
      <bottom style="thin">
        <color rgb="FF000000"/>
      </bottom>
      <diagonal/>
    </border>
    <border>
      <left style="thin">
        <color indexed="64"/>
      </left>
      <right style="thin">
        <color rgb="FF000000"/>
      </right>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thin">
        <color rgb="FF000000"/>
      </left>
      <right style="thin">
        <color rgb="FF000000"/>
      </right>
      <top style="thin">
        <color rgb="FF000000"/>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rgb="FF000000"/>
      </right>
      <top style="medium">
        <color indexed="64"/>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auto="1"/>
      </left>
      <right/>
      <top style="double">
        <color auto="1"/>
      </top>
      <bottom style="double">
        <color indexed="64"/>
      </bottom>
      <diagonal/>
    </border>
    <border>
      <left/>
      <right/>
      <top style="double">
        <color auto="1"/>
      </top>
      <bottom style="double">
        <color indexed="64"/>
      </bottom>
      <diagonal/>
    </border>
    <border>
      <left/>
      <right style="medium">
        <color auto="1"/>
      </right>
      <top style="double">
        <color auto="1"/>
      </top>
      <bottom style="double">
        <color indexed="64"/>
      </bottom>
      <diagonal/>
    </border>
    <border>
      <left/>
      <right style="medium">
        <color indexed="64"/>
      </right>
      <top style="thin">
        <color rgb="FF000000"/>
      </top>
      <bottom/>
      <diagonal/>
    </border>
    <border>
      <left/>
      <right style="medium">
        <color indexed="64"/>
      </right>
      <top style="medium">
        <color rgb="FF000000"/>
      </top>
      <bottom/>
      <diagonal/>
    </border>
  </borders>
  <cellStyleXfs count="4">
    <xf numFmtId="0" fontId="0" fillId="0" borderId="0">
      <alignment vertical="center"/>
    </xf>
    <xf numFmtId="0" fontId="7" fillId="0" borderId="0">
      <alignment vertical="center"/>
    </xf>
    <xf numFmtId="0" fontId="18" fillId="0" borderId="0">
      <alignment vertical="center"/>
    </xf>
    <xf numFmtId="182" fontId="46" fillId="0" borderId="0" applyNumberFormat="0" applyFill="0" applyBorder="0" applyProtection="0">
      <alignment vertical="center" wrapText="1"/>
    </xf>
  </cellStyleXfs>
  <cellXfs count="936">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3" fillId="0" borderId="0" xfId="0" applyFont="1">
      <alignment vertical="center"/>
    </xf>
    <xf numFmtId="0" fontId="6" fillId="0" borderId="0" xfId="0" applyFont="1">
      <alignment vertical="center"/>
    </xf>
    <xf numFmtId="0" fontId="2" fillId="0" borderId="0" xfId="0" applyFont="1" applyAlignment="1"/>
    <xf numFmtId="0" fontId="2" fillId="0" borderId="6" xfId="0" applyFont="1" applyBorder="1">
      <alignment vertical="center"/>
    </xf>
    <xf numFmtId="0" fontId="6" fillId="0" borderId="0" xfId="0" applyFont="1" applyAlignment="1">
      <alignment vertical="center" wrapText="1"/>
    </xf>
    <xf numFmtId="0" fontId="6" fillId="0" borderId="0" xfId="0" applyFont="1" applyAlignment="1">
      <alignment vertical="center" wrapText="1" shrinkToFit="1"/>
    </xf>
    <xf numFmtId="0" fontId="2" fillId="0" borderId="0" xfId="0" applyFont="1" applyAlignment="1">
      <alignment horizontal="center" vertical="center" wrapText="1"/>
    </xf>
    <xf numFmtId="0" fontId="2" fillId="0" borderId="0" xfId="0" applyFont="1" applyAlignment="1">
      <alignment horizontal="left" vertical="center"/>
    </xf>
    <xf numFmtId="0" fontId="6" fillId="0" borderId="0" xfId="0" applyFont="1" applyAlignment="1">
      <alignment horizontal="left" vertical="center"/>
    </xf>
    <xf numFmtId="0" fontId="2" fillId="0" borderId="0" xfId="0" applyFont="1" applyAlignment="1">
      <alignment horizontal="left"/>
    </xf>
    <xf numFmtId="0" fontId="4" fillId="0" borderId="0" xfId="0" applyFont="1" applyAlignment="1"/>
    <xf numFmtId="0" fontId="17" fillId="0" borderId="0" xfId="0" applyFont="1" applyAlignment="1">
      <alignment horizontal="center" vertical="center"/>
    </xf>
    <xf numFmtId="0" fontId="3" fillId="0" borderId="0" xfId="0" applyFont="1" applyAlignment="1"/>
    <xf numFmtId="0" fontId="19" fillId="0" borderId="1" xfId="0" applyFont="1" applyBorder="1" applyAlignment="1" applyProtection="1">
      <alignment vertical="center" wrapText="1"/>
      <protection locked="0"/>
    </xf>
    <xf numFmtId="0" fontId="19" fillId="0" borderId="1" xfId="0" applyFont="1" applyBorder="1" applyAlignment="1">
      <alignment vertical="center" wrapText="1"/>
    </xf>
    <xf numFmtId="0" fontId="19" fillId="0" borderId="1" xfId="2" applyFont="1" applyBorder="1" applyAlignment="1" applyProtection="1">
      <alignment vertical="center" wrapText="1"/>
      <protection locked="0"/>
    </xf>
    <xf numFmtId="0" fontId="19" fillId="0" borderId="1" xfId="2" applyFont="1" applyBorder="1" applyAlignment="1">
      <alignment vertical="center" wrapText="1"/>
    </xf>
    <xf numFmtId="0" fontId="2" fillId="6" borderId="1" xfId="0" applyFont="1" applyFill="1" applyBorder="1" applyAlignment="1" applyProtection="1">
      <alignment vertical="center" wrapText="1"/>
      <protection locked="0"/>
    </xf>
    <xf numFmtId="0" fontId="4" fillId="0" borderId="0" xfId="0" applyFont="1" applyAlignment="1">
      <alignment horizontal="left"/>
    </xf>
    <xf numFmtId="0" fontId="2" fillId="0" borderId="0" xfId="0" applyFont="1" applyAlignment="1">
      <alignment horizontal="left" vertical="center" wrapText="1"/>
    </xf>
    <xf numFmtId="0" fontId="3"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pplyProtection="1">
      <alignment horizontal="left"/>
      <protection locked="0"/>
    </xf>
    <xf numFmtId="0" fontId="2" fillId="0" borderId="1" xfId="0" applyFont="1" applyBorder="1">
      <alignment vertical="center"/>
    </xf>
    <xf numFmtId="49" fontId="19" fillId="0" borderId="1" xfId="0" applyNumberFormat="1" applyFont="1" applyBorder="1">
      <alignment vertical="center"/>
    </xf>
    <xf numFmtId="0" fontId="3" fillId="0" borderId="6" xfId="0" applyFont="1" applyBorder="1">
      <alignment vertical="center"/>
    </xf>
    <xf numFmtId="0" fontId="5" fillId="0" borderId="0" xfId="0" applyFont="1" applyAlignment="1" applyProtection="1">
      <alignment horizontal="left" vertical="center" wrapText="1"/>
      <protection locked="0"/>
    </xf>
    <xf numFmtId="0" fontId="5" fillId="0" borderId="0" xfId="0" applyFont="1" applyAlignment="1" applyProtection="1">
      <alignment horizontal="left" vertical="center"/>
      <protection locked="0"/>
    </xf>
    <xf numFmtId="0" fontId="6" fillId="0" borderId="0" xfId="0" applyFont="1" applyAlignment="1">
      <alignment horizontal="left" vertical="top" wrapText="1"/>
    </xf>
    <xf numFmtId="0" fontId="32" fillId="0" borderId="0" xfId="0" applyFont="1" applyAlignment="1">
      <alignment horizontal="center" vertical="top" wrapText="1"/>
    </xf>
    <xf numFmtId="0" fontId="2" fillId="0" borderId="0" xfId="0" applyFont="1" applyAlignment="1">
      <alignment horizontal="right" vertical="center" wrapText="1"/>
    </xf>
    <xf numFmtId="0" fontId="2" fillId="0" borderId="0" xfId="0" applyFont="1" applyProtection="1">
      <alignment vertical="center"/>
      <protection locked="0"/>
    </xf>
    <xf numFmtId="0" fontId="3" fillId="0" borderId="0" xfId="0" applyFont="1" applyProtection="1">
      <alignment vertical="center"/>
      <protection locked="0"/>
    </xf>
    <xf numFmtId="0" fontId="3" fillId="0" borderId="0" xfId="0" applyFont="1" applyAlignment="1" applyProtection="1">
      <alignment horizontal="left" vertical="center"/>
      <protection locked="0"/>
    </xf>
    <xf numFmtId="0" fontId="3" fillId="0" borderId="0" xfId="0" applyFont="1" applyAlignment="1" applyProtection="1">
      <protection locked="0"/>
    </xf>
    <xf numFmtId="0" fontId="4" fillId="0" borderId="0" xfId="0" applyFont="1" applyAlignment="1" applyProtection="1">
      <protection locked="0"/>
    </xf>
    <xf numFmtId="0" fontId="2" fillId="0" borderId="0" xfId="0" applyFont="1" applyAlignment="1" applyProtection="1">
      <alignment horizontal="left" vertical="center"/>
      <protection locked="0"/>
    </xf>
    <xf numFmtId="0" fontId="3" fillId="0" borderId="24" xfId="0" applyFont="1" applyBorder="1" applyAlignment="1" applyProtection="1">
      <protection locked="0"/>
    </xf>
    <xf numFmtId="0" fontId="4" fillId="0" borderId="24" xfId="0" applyFont="1" applyBorder="1" applyAlignment="1" applyProtection="1">
      <protection locked="0"/>
    </xf>
    <xf numFmtId="0" fontId="5" fillId="0" borderId="0" xfId="0" applyFont="1" applyAlignment="1" applyProtection="1">
      <alignment vertical="center" wrapText="1"/>
      <protection locked="0"/>
    </xf>
    <xf numFmtId="0" fontId="2" fillId="0" borderId="0" xfId="0" applyFont="1" applyAlignment="1" applyProtection="1">
      <alignment vertical="top" wrapText="1"/>
      <protection locked="0"/>
    </xf>
    <xf numFmtId="0" fontId="2" fillId="0" borderId="89" xfId="0" applyFont="1" applyBorder="1" applyProtection="1">
      <alignment vertical="center"/>
      <protection locked="0"/>
    </xf>
    <xf numFmtId="0" fontId="5" fillId="0" borderId="19" xfId="0" applyFont="1" applyBorder="1" applyAlignment="1" applyProtection="1">
      <alignment wrapText="1"/>
      <protection locked="0"/>
    </xf>
    <xf numFmtId="0" fontId="5" fillId="0" borderId="0" xfId="0" applyFont="1" applyAlignment="1" applyProtection="1">
      <alignment wrapText="1"/>
      <protection locked="0"/>
    </xf>
    <xf numFmtId="0" fontId="2" fillId="0" borderId="0" xfId="0" applyFont="1" applyAlignment="1" applyProtection="1">
      <alignment horizontal="left" wrapText="1"/>
      <protection locked="0"/>
    </xf>
    <xf numFmtId="0" fontId="5" fillId="0" borderId="0" xfId="0" applyFont="1" applyProtection="1">
      <alignment vertical="center"/>
      <protection locked="0"/>
    </xf>
    <xf numFmtId="0" fontId="5" fillId="0" borderId="0" xfId="0" applyFont="1" applyAlignment="1" applyProtection="1">
      <alignment horizontal="left" wrapText="1"/>
      <protection locked="0"/>
    </xf>
    <xf numFmtId="0" fontId="2" fillId="0" borderId="0" xfId="0" applyFont="1" applyAlignment="1" applyProtection="1">
      <alignment horizontal="left" vertical="top"/>
      <protection locked="0"/>
    </xf>
    <xf numFmtId="0" fontId="5" fillId="0" borderId="0" xfId="0" applyFont="1" applyAlignment="1" applyProtection="1">
      <alignment horizontal="justify" vertical="top"/>
      <protection locked="0"/>
    </xf>
    <xf numFmtId="0" fontId="5" fillId="0" borderId="0" xfId="0" applyFont="1" applyAlignment="1" applyProtection="1">
      <alignment horizontal="left" vertical="top"/>
      <protection locked="0"/>
    </xf>
    <xf numFmtId="0" fontId="2" fillId="0" borderId="0" xfId="0" applyFont="1" applyAlignment="1" applyProtection="1">
      <alignment vertical="center" wrapText="1"/>
      <protection locked="0"/>
    </xf>
    <xf numFmtId="0" fontId="2" fillId="0" borderId="0" xfId="0" applyFont="1" applyAlignment="1" applyProtection="1">
      <alignment horizontal="left" vertical="center" wrapText="1"/>
      <protection locked="0"/>
    </xf>
    <xf numFmtId="0" fontId="2" fillId="0" borderId="19" xfId="0" applyFont="1" applyBorder="1" applyAlignment="1" applyProtection="1">
      <alignment vertical="center" wrapText="1"/>
      <protection locked="0"/>
    </xf>
    <xf numFmtId="0" fontId="2" fillId="0" borderId="19" xfId="0" applyFont="1" applyBorder="1" applyAlignment="1" applyProtection="1">
      <alignment horizontal="left" vertical="center" wrapText="1"/>
      <protection locked="0"/>
    </xf>
    <xf numFmtId="0" fontId="2" fillId="0" borderId="0" xfId="0" applyFont="1" applyAlignment="1" applyProtection="1">
      <alignment horizontal="left" vertical="top" wrapText="1"/>
      <protection locked="0"/>
    </xf>
    <xf numFmtId="0" fontId="5" fillId="0" borderId="0" xfId="0" applyFont="1" applyAlignment="1" applyProtection="1">
      <alignment vertical="top" shrinkToFit="1"/>
      <protection locked="0"/>
    </xf>
    <xf numFmtId="0" fontId="5" fillId="0" borderId="0" xfId="0" applyFont="1" applyAlignment="1" applyProtection="1">
      <alignment vertical="center" shrinkToFit="1"/>
      <protection locked="0"/>
    </xf>
    <xf numFmtId="0" fontId="10" fillId="0" borderId="0" xfId="0" applyFont="1" applyAlignment="1" applyProtection="1">
      <alignment horizontal="left"/>
      <protection locked="0"/>
    </xf>
    <xf numFmtId="0" fontId="24" fillId="0" borderId="0" xfId="0" applyFont="1" applyAlignment="1" applyProtection="1">
      <alignment horizontal="left"/>
      <protection locked="0"/>
    </xf>
    <xf numFmtId="0" fontId="10" fillId="0" borderId="0" xfId="0" applyFont="1" applyProtection="1">
      <alignment vertical="center"/>
      <protection locked="0"/>
    </xf>
    <xf numFmtId="0" fontId="10" fillId="0" borderId="0" xfId="0" applyFont="1" applyAlignment="1" applyProtection="1">
      <alignment wrapText="1"/>
      <protection locked="0"/>
    </xf>
    <xf numFmtId="0" fontId="2" fillId="0" borderId="0" xfId="0" applyFont="1" applyAlignment="1" applyProtection="1">
      <alignment wrapText="1"/>
      <protection locked="0"/>
    </xf>
    <xf numFmtId="0" fontId="5" fillId="0" borderId="0" xfId="0" applyFont="1" applyAlignment="1" applyProtection="1">
      <alignment vertical="top" wrapText="1"/>
      <protection locked="0"/>
    </xf>
    <xf numFmtId="0" fontId="5" fillId="0" borderId="0" xfId="0" applyFont="1" applyAlignment="1" applyProtection="1">
      <alignment horizontal="left" vertical="top" wrapText="1"/>
      <protection locked="0"/>
    </xf>
    <xf numFmtId="0" fontId="6" fillId="0" borderId="0" xfId="0" applyFont="1" applyAlignment="1" applyProtection="1">
      <alignment vertical="top" wrapText="1"/>
      <protection locked="0"/>
    </xf>
    <xf numFmtId="0" fontId="6" fillId="0" borderId="0" xfId="0" applyFont="1" applyAlignment="1" applyProtection="1">
      <alignment horizontal="left" vertical="top" wrapText="1"/>
      <protection locked="0"/>
    </xf>
    <xf numFmtId="0" fontId="2" fillId="0" borderId="6" xfId="0" applyFont="1" applyBorder="1" applyProtection="1">
      <alignment vertical="center"/>
      <protection locked="0"/>
    </xf>
    <xf numFmtId="0" fontId="2" fillId="0" borderId="3" xfId="0" applyFont="1" applyBorder="1" applyAlignment="1" applyProtection="1">
      <alignment wrapText="1"/>
      <protection locked="0"/>
    </xf>
    <xf numFmtId="0" fontId="2" fillId="0" borderId="3" xfId="0" applyFont="1" applyBorder="1" applyAlignment="1" applyProtection="1">
      <alignment horizontal="left" wrapText="1"/>
      <protection locked="0"/>
    </xf>
    <xf numFmtId="0" fontId="2" fillId="0" borderId="0" xfId="0" applyFont="1" applyAlignment="1" applyProtection="1">
      <protection locked="0"/>
    </xf>
    <xf numFmtId="0" fontId="2" fillId="0" borderId="96" xfId="0" applyFont="1" applyBorder="1" applyProtection="1">
      <alignment vertical="center"/>
      <protection locked="0"/>
    </xf>
    <xf numFmtId="0" fontId="2" fillId="0" borderId="96" xfId="0" applyFont="1" applyBorder="1" applyAlignment="1" applyProtection="1">
      <alignment horizontal="left" vertical="center"/>
      <protection locked="0"/>
    </xf>
    <xf numFmtId="0" fontId="4" fillId="0" borderId="96" xfId="0" applyFont="1" applyBorder="1" applyAlignment="1" applyProtection="1">
      <protection locked="0"/>
    </xf>
    <xf numFmtId="0" fontId="2" fillId="0" borderId="0" xfId="0" applyFont="1" applyAlignment="1" applyProtection="1">
      <alignment horizontal="center" vertical="center" wrapText="1"/>
      <protection locked="0"/>
    </xf>
    <xf numFmtId="0" fontId="38" fillId="0" borderId="0" xfId="0" applyFont="1" applyAlignment="1" applyProtection="1">
      <alignment horizontal="center" vertical="center" wrapText="1"/>
      <protection locked="0"/>
    </xf>
    <xf numFmtId="49" fontId="38" fillId="9" borderId="28" xfId="0" applyNumberFormat="1" applyFont="1" applyFill="1" applyBorder="1" applyAlignment="1" applyProtection="1">
      <alignment vertical="top" wrapText="1"/>
      <protection locked="0"/>
    </xf>
    <xf numFmtId="49" fontId="38" fillId="5" borderId="66" xfId="0" applyNumberFormat="1" applyFont="1" applyFill="1" applyBorder="1" applyAlignment="1" applyProtection="1">
      <alignment horizontal="center" vertical="top" wrapText="1"/>
      <protection locked="0"/>
    </xf>
    <xf numFmtId="49" fontId="38" fillId="9" borderId="0" xfId="0" applyNumberFormat="1" applyFont="1" applyFill="1" applyAlignment="1" applyProtection="1">
      <alignment horizontal="center" vertical="top" wrapText="1"/>
      <protection locked="0"/>
    </xf>
    <xf numFmtId="49" fontId="38" fillId="9" borderId="10" xfId="0" applyNumberFormat="1" applyFont="1" applyFill="1" applyBorder="1" applyAlignment="1" applyProtection="1">
      <alignment horizontal="center" vertical="top" wrapText="1"/>
      <protection locked="0"/>
    </xf>
    <xf numFmtId="49" fontId="38" fillId="9" borderId="66" xfId="0" applyNumberFormat="1" applyFont="1" applyFill="1" applyBorder="1" applyAlignment="1" applyProtection="1">
      <alignment vertical="top" wrapText="1"/>
      <protection locked="0"/>
    </xf>
    <xf numFmtId="0" fontId="38" fillId="5" borderId="66" xfId="0" applyFont="1" applyFill="1" applyBorder="1" applyAlignment="1" applyProtection="1">
      <alignment horizontal="center" vertical="top" wrapText="1"/>
      <protection locked="0"/>
    </xf>
    <xf numFmtId="14" fontId="38" fillId="5" borderId="66" xfId="0" applyNumberFormat="1" applyFont="1" applyFill="1" applyBorder="1" applyAlignment="1" applyProtection="1">
      <alignment vertical="top" wrapText="1"/>
      <protection locked="0"/>
    </xf>
    <xf numFmtId="0" fontId="38" fillId="9" borderId="66" xfId="0" applyFont="1" applyFill="1" applyBorder="1" applyAlignment="1" applyProtection="1">
      <alignment vertical="top" wrapText="1"/>
      <protection locked="0"/>
    </xf>
    <xf numFmtId="0" fontId="38" fillId="5" borderId="66" xfId="0" applyFont="1" applyFill="1" applyBorder="1" applyAlignment="1" applyProtection="1">
      <alignment vertical="top" wrapText="1"/>
      <protection locked="0"/>
    </xf>
    <xf numFmtId="0" fontId="38" fillId="5" borderId="9" xfId="0" applyFont="1" applyFill="1" applyBorder="1" applyAlignment="1" applyProtection="1">
      <alignment vertical="top" wrapText="1"/>
      <protection locked="0"/>
    </xf>
    <xf numFmtId="0" fontId="38" fillId="9" borderId="67" xfId="0" applyFont="1" applyFill="1" applyBorder="1" applyAlignment="1" applyProtection="1">
      <alignment vertical="top" wrapText="1"/>
      <protection locked="0"/>
    </xf>
    <xf numFmtId="49" fontId="38" fillId="9" borderId="78" xfId="0" applyNumberFormat="1" applyFont="1" applyFill="1" applyBorder="1" applyAlignment="1" applyProtection="1">
      <alignment vertical="top" wrapText="1"/>
      <protection locked="0"/>
    </xf>
    <xf numFmtId="0" fontId="38" fillId="5" borderId="42" xfId="0" applyFont="1" applyFill="1" applyBorder="1" applyAlignment="1" applyProtection="1">
      <alignment horizontal="center" vertical="top" wrapText="1"/>
      <protection locked="0"/>
    </xf>
    <xf numFmtId="0" fontId="38" fillId="9" borderId="42" xfId="0" applyFont="1" applyFill="1" applyBorder="1" applyAlignment="1" applyProtection="1">
      <alignment horizontal="center" vertical="top" wrapText="1"/>
      <protection locked="0"/>
    </xf>
    <xf numFmtId="0" fontId="38" fillId="5" borderId="34" xfId="0" applyFont="1" applyFill="1" applyBorder="1" applyAlignment="1" applyProtection="1">
      <alignment horizontal="center" vertical="top" wrapText="1"/>
      <protection locked="0"/>
    </xf>
    <xf numFmtId="0" fontId="38" fillId="9" borderId="34" xfId="0" applyFont="1" applyFill="1" applyBorder="1" applyAlignment="1" applyProtection="1">
      <alignment horizontal="center" vertical="top" wrapText="1"/>
      <protection locked="0"/>
    </xf>
    <xf numFmtId="0" fontId="38" fillId="9" borderId="34" xfId="0" applyFont="1" applyFill="1" applyBorder="1" applyAlignment="1">
      <alignment horizontal="center" vertical="top" wrapText="1"/>
    </xf>
    <xf numFmtId="14" fontId="38" fillId="5" borderId="42" xfId="0" applyNumberFormat="1" applyFont="1" applyFill="1" applyBorder="1" applyAlignment="1" applyProtection="1">
      <alignment horizontal="center" vertical="top" wrapText="1"/>
      <protection locked="0"/>
    </xf>
    <xf numFmtId="0" fontId="38" fillId="5" borderId="1" xfId="0" applyFont="1" applyFill="1" applyBorder="1" applyAlignment="1" applyProtection="1">
      <alignment vertical="top" wrapText="1"/>
      <protection locked="0"/>
    </xf>
    <xf numFmtId="0" fontId="38" fillId="5" borderId="69" xfId="0" applyFont="1" applyFill="1" applyBorder="1" applyAlignment="1" applyProtection="1">
      <alignment vertical="top" wrapText="1"/>
      <protection locked="0"/>
    </xf>
    <xf numFmtId="49" fontId="38" fillId="9" borderId="13" xfId="0" applyNumberFormat="1" applyFont="1" applyFill="1" applyBorder="1" applyAlignment="1" applyProtection="1">
      <alignment horizontal="center" vertical="center" wrapText="1"/>
      <protection locked="0"/>
    </xf>
    <xf numFmtId="0" fontId="38" fillId="5" borderId="1" xfId="0" applyFont="1" applyFill="1" applyBorder="1" applyAlignment="1" applyProtection="1">
      <alignment horizontal="center" vertical="center" wrapText="1"/>
      <protection locked="0"/>
    </xf>
    <xf numFmtId="0" fontId="38" fillId="9" borderId="1" xfId="0" applyFont="1" applyFill="1" applyBorder="1" applyAlignment="1" applyProtection="1">
      <alignment horizontal="center" vertical="center" wrapText="1"/>
      <protection locked="0"/>
    </xf>
    <xf numFmtId="0" fontId="38" fillId="9" borderId="1" xfId="0" applyFont="1" applyFill="1" applyBorder="1" applyAlignment="1">
      <alignment horizontal="center" vertical="center" wrapText="1"/>
    </xf>
    <xf numFmtId="14" fontId="38" fillId="5" borderId="1" xfId="0" applyNumberFormat="1" applyFont="1" applyFill="1" applyBorder="1" applyAlignment="1" applyProtection="1">
      <alignment horizontal="center" vertical="center" wrapText="1"/>
      <protection locked="0"/>
    </xf>
    <xf numFmtId="49" fontId="38" fillId="5" borderId="1" xfId="0" applyNumberFormat="1" applyFont="1" applyFill="1" applyBorder="1" applyAlignment="1" applyProtection="1">
      <alignment horizontal="center" vertical="center" wrapText="1"/>
      <protection locked="0"/>
    </xf>
    <xf numFmtId="0" fontId="38" fillId="5" borderId="41" xfId="0" applyFont="1" applyFill="1" applyBorder="1" applyAlignment="1" applyProtection="1">
      <alignment horizontal="center" vertical="center" wrapText="1"/>
      <protection locked="0"/>
    </xf>
    <xf numFmtId="0" fontId="38" fillId="9" borderId="14" xfId="0" applyFont="1" applyFill="1" applyBorder="1" applyAlignment="1" applyProtection="1">
      <alignment horizontal="center" vertical="center" wrapText="1"/>
      <protection locked="0"/>
    </xf>
    <xf numFmtId="0" fontId="38" fillId="9" borderId="41" xfId="0" applyFont="1" applyFill="1" applyBorder="1" applyAlignment="1" applyProtection="1">
      <alignment horizontal="center" vertical="center" wrapText="1"/>
      <protection locked="0"/>
    </xf>
    <xf numFmtId="14" fontId="38" fillId="9" borderId="14" xfId="0" applyNumberFormat="1" applyFont="1" applyFill="1" applyBorder="1" applyAlignment="1" applyProtection="1">
      <alignment horizontal="center" vertical="center" wrapText="1"/>
      <protection locked="0"/>
    </xf>
    <xf numFmtId="0" fontId="38" fillId="5" borderId="40" xfId="0" applyFont="1" applyFill="1" applyBorder="1" applyAlignment="1" applyProtection="1">
      <alignment horizontal="center" vertical="center" wrapText="1"/>
      <protection locked="0"/>
    </xf>
    <xf numFmtId="0" fontId="38" fillId="5" borderId="8" xfId="0" applyFont="1" applyFill="1" applyBorder="1" applyAlignment="1" applyProtection="1">
      <alignment horizontal="center" vertical="center" wrapText="1"/>
      <protection locked="0"/>
    </xf>
    <xf numFmtId="0" fontId="38" fillId="5" borderId="14" xfId="0" applyFont="1" applyFill="1" applyBorder="1" applyAlignment="1" applyProtection="1">
      <alignment horizontal="center" vertical="center" wrapText="1"/>
      <protection locked="0"/>
    </xf>
    <xf numFmtId="49" fontId="2" fillId="10" borderId="130" xfId="0" quotePrefix="1" applyNumberFormat="1" applyFont="1" applyFill="1" applyBorder="1" applyAlignment="1" applyProtection="1">
      <alignment horizontal="center" vertical="center" wrapText="1"/>
      <protection locked="0"/>
    </xf>
    <xf numFmtId="0" fontId="2" fillId="10" borderId="34" xfId="0" applyFont="1" applyFill="1" applyBorder="1" applyAlignment="1" applyProtection="1">
      <alignment vertical="center" wrapText="1"/>
      <protection locked="0"/>
    </xf>
    <xf numFmtId="0" fontId="2" fillId="10" borderId="34" xfId="0" quotePrefix="1" applyFont="1" applyFill="1" applyBorder="1" applyAlignment="1" applyProtection="1">
      <alignment horizontal="left" vertical="center" wrapText="1"/>
      <protection locked="0"/>
    </xf>
    <xf numFmtId="0" fontId="2" fillId="10" borderId="34" xfId="0" applyFont="1" applyFill="1" applyBorder="1" applyAlignment="1">
      <alignment horizontal="center" vertical="center" wrapText="1"/>
    </xf>
    <xf numFmtId="0" fontId="2" fillId="10" borderId="34" xfId="0" applyFont="1" applyFill="1" applyBorder="1" applyAlignment="1" applyProtection="1">
      <alignment horizontal="center" vertical="center" wrapText="1"/>
      <protection locked="0"/>
    </xf>
    <xf numFmtId="0" fontId="2" fillId="10" borderId="34" xfId="0" applyFont="1" applyFill="1" applyBorder="1" applyAlignment="1">
      <alignment vertical="center" wrapText="1"/>
    </xf>
    <xf numFmtId="14" fontId="2" fillId="10" borderId="34" xfId="0" applyNumberFormat="1" applyFont="1" applyFill="1" applyBorder="1" applyAlignment="1" applyProtection="1">
      <alignment horizontal="center" vertical="center" wrapText="1"/>
      <protection locked="0"/>
    </xf>
    <xf numFmtId="49" fontId="2" fillId="10" borderId="34" xfId="0" quotePrefix="1" applyNumberFormat="1" applyFont="1" applyFill="1" applyBorder="1" applyAlignment="1" applyProtection="1">
      <alignment vertical="center" wrapText="1"/>
      <protection locked="0"/>
    </xf>
    <xf numFmtId="182" fontId="41" fillId="10" borderId="34" xfId="3" applyFont="1" applyFill="1" applyBorder="1" applyProtection="1">
      <alignment vertical="center" wrapText="1"/>
      <protection locked="0"/>
    </xf>
    <xf numFmtId="0" fontId="2" fillId="10" borderId="69" xfId="0" applyFont="1" applyFill="1" applyBorder="1" applyAlignment="1" applyProtection="1">
      <alignment vertical="center" wrapText="1"/>
      <protection locked="0"/>
    </xf>
    <xf numFmtId="0" fontId="2" fillId="10" borderId="3" xfId="0" applyFont="1" applyFill="1" applyBorder="1" applyAlignment="1" applyProtection="1">
      <alignment horizontal="center" vertical="center" wrapText="1"/>
      <protection locked="0"/>
    </xf>
    <xf numFmtId="0" fontId="2" fillId="10" borderId="1" xfId="0" quotePrefix="1" applyFont="1" applyFill="1" applyBorder="1" applyAlignment="1" applyProtection="1">
      <alignment horizontal="center" vertical="center" wrapText="1"/>
      <protection locked="0"/>
    </xf>
    <xf numFmtId="178" fontId="2" fillId="10" borderId="34" xfId="0" applyNumberFormat="1" applyFont="1" applyFill="1" applyBorder="1" applyAlignment="1" applyProtection="1">
      <alignment horizontal="center" vertical="center" wrapText="1"/>
      <protection locked="0"/>
    </xf>
    <xf numFmtId="178" fontId="2" fillId="10" borderId="2" xfId="0" applyNumberFormat="1" applyFont="1" applyFill="1" applyBorder="1" applyAlignment="1" applyProtection="1">
      <alignment horizontal="center" vertical="center" wrapText="1"/>
      <protection locked="0"/>
    </xf>
    <xf numFmtId="0" fontId="38" fillId="0" borderId="0" xfId="0" applyFont="1" applyAlignment="1" applyProtection="1">
      <alignment vertical="center" wrapText="1"/>
      <protection locked="0"/>
    </xf>
    <xf numFmtId="179" fontId="38" fillId="0" borderId="130" xfId="0" quotePrefix="1" applyNumberFormat="1" applyFont="1" applyBorder="1" applyAlignment="1" applyProtection="1">
      <alignment horizontal="center" vertical="center" wrapText="1"/>
      <protection locked="0"/>
    </xf>
    <xf numFmtId="0" fontId="38" fillId="0" borderId="34" xfId="0" applyFont="1" applyBorder="1" applyAlignment="1" applyProtection="1">
      <alignment vertical="center" wrapText="1"/>
      <protection locked="0"/>
    </xf>
    <xf numFmtId="0" fontId="38" fillId="0" borderId="34" xfId="0" quotePrefix="1" applyFont="1" applyBorder="1" applyAlignment="1" applyProtection="1">
      <alignment horizontal="left" vertical="center" wrapText="1"/>
      <protection locked="0"/>
    </xf>
    <xf numFmtId="0" fontId="38" fillId="0" borderId="34" xfId="0" applyFont="1" applyBorder="1" applyAlignment="1">
      <alignment horizontal="center" vertical="center" wrapText="1"/>
    </xf>
    <xf numFmtId="0" fontId="38" fillId="0" borderId="34" xfId="0" applyFont="1" applyBorder="1" applyAlignment="1" applyProtection="1">
      <alignment horizontal="center" vertical="center" wrapText="1"/>
      <protection locked="0"/>
    </xf>
    <xf numFmtId="0" fontId="38" fillId="0" borderId="34" xfId="0" applyFont="1" applyBorder="1" applyAlignment="1">
      <alignment vertical="center" wrapText="1"/>
    </xf>
    <xf numFmtId="177" fontId="38" fillId="0" borderId="34" xfId="0" applyNumberFormat="1" applyFont="1" applyBorder="1" applyAlignment="1" applyProtection="1">
      <alignment horizontal="center" vertical="center" wrapText="1"/>
      <protection locked="0"/>
    </xf>
    <xf numFmtId="14" fontId="38" fillId="0" borderId="34" xfId="0" applyNumberFormat="1" applyFont="1" applyBorder="1" applyAlignment="1" applyProtection="1">
      <alignment horizontal="center" vertical="center" wrapText="1"/>
      <protection locked="0"/>
    </xf>
    <xf numFmtId="0" fontId="38" fillId="0" borderId="2" xfId="0" applyFont="1" applyBorder="1" applyAlignment="1" applyProtection="1">
      <alignment horizontal="center" vertical="center" wrapText="1"/>
      <protection locked="0"/>
    </xf>
    <xf numFmtId="0" fontId="38" fillId="0" borderId="69" xfId="0" applyFont="1" applyBorder="1" applyAlignment="1" applyProtection="1">
      <alignment vertical="center" wrapText="1"/>
      <protection locked="0"/>
    </xf>
    <xf numFmtId="49" fontId="38" fillId="0" borderId="34" xfId="0" quotePrefix="1" applyNumberFormat="1" applyFont="1" applyBorder="1" applyAlignment="1" applyProtection="1">
      <alignment vertical="center" wrapText="1"/>
      <protection locked="0"/>
    </xf>
    <xf numFmtId="14" fontId="38" fillId="0" borderId="34" xfId="0" applyNumberFormat="1" applyFont="1" applyBorder="1" applyAlignment="1" applyProtection="1">
      <alignment vertical="center" wrapText="1"/>
      <protection locked="0"/>
    </xf>
    <xf numFmtId="0" fontId="38" fillId="0" borderId="3" xfId="0" applyFont="1" applyBorder="1" applyAlignment="1" applyProtection="1">
      <alignment horizontal="center" vertical="center" wrapText="1"/>
      <protection locked="0"/>
    </xf>
    <xf numFmtId="49" fontId="2" fillId="0" borderId="0" xfId="0" applyNumberFormat="1" applyFont="1" applyAlignment="1" applyProtection="1">
      <alignment horizontal="center" vertical="center" wrapText="1"/>
      <protection locked="0"/>
    </xf>
    <xf numFmtId="14" fontId="2" fillId="0" borderId="0" xfId="0" applyNumberFormat="1" applyFont="1" applyAlignment="1" applyProtection="1">
      <alignment horizontal="center" vertical="center" wrapText="1"/>
      <protection locked="0"/>
    </xf>
    <xf numFmtId="49" fontId="2" fillId="0" borderId="0" xfId="0" applyNumberFormat="1" applyFont="1" applyAlignment="1" applyProtection="1">
      <alignment vertical="center" wrapText="1"/>
      <protection locked="0"/>
    </xf>
    <xf numFmtId="14" fontId="2" fillId="0" borderId="0" xfId="0" applyNumberFormat="1" applyFont="1" applyAlignment="1" applyProtection="1">
      <alignment vertical="center" wrapText="1"/>
      <protection locked="0"/>
    </xf>
    <xf numFmtId="49" fontId="40" fillId="0" borderId="34" xfId="0" applyNumberFormat="1" applyFont="1" applyBorder="1" applyAlignment="1" applyProtection="1">
      <alignment vertical="center" wrapText="1"/>
      <protection locked="0"/>
    </xf>
    <xf numFmtId="0" fontId="42" fillId="0" borderId="0" xfId="0" applyFont="1" applyAlignment="1">
      <alignment vertical="center" wrapText="1"/>
    </xf>
    <xf numFmtId="0" fontId="42" fillId="0" borderId="0" xfId="0" applyFont="1">
      <alignment vertical="center"/>
    </xf>
    <xf numFmtId="0" fontId="42" fillId="0" borderId="0" xfId="0" applyFont="1" applyAlignment="1">
      <alignment horizontal="right" vertical="center" wrapText="1"/>
    </xf>
    <xf numFmtId="0" fontId="43" fillId="11" borderId="0" xfId="0" applyFont="1" applyFill="1" applyAlignment="1">
      <alignment vertical="center" wrapText="1"/>
    </xf>
    <xf numFmtId="0" fontId="43" fillId="0" borderId="0" xfId="0" applyFont="1" applyAlignment="1">
      <alignment vertical="center" wrapText="1"/>
    </xf>
    <xf numFmtId="0" fontId="42" fillId="0" borderId="1" xfId="0" applyFont="1" applyBorder="1" applyAlignment="1">
      <alignment vertical="center" wrapText="1"/>
    </xf>
    <xf numFmtId="0" fontId="42" fillId="0" borderId="1" xfId="0" applyFont="1" applyBorder="1" applyAlignment="1">
      <alignment horizontal="center" vertical="center" wrapText="1"/>
    </xf>
    <xf numFmtId="0" fontId="5" fillId="0" borderId="28" xfId="0" applyFont="1" applyBorder="1" applyAlignment="1">
      <alignment horizontal="center" vertical="center" wrapText="1"/>
    </xf>
    <xf numFmtId="0" fontId="44" fillId="11" borderId="0" xfId="0" applyFont="1" applyFill="1" applyAlignment="1">
      <alignment vertical="center" wrapText="1"/>
    </xf>
    <xf numFmtId="0" fontId="42" fillId="0" borderId="0" xfId="0" quotePrefix="1" applyFont="1" applyAlignment="1">
      <alignment horizontal="right" vertical="center" wrapText="1"/>
    </xf>
    <xf numFmtId="0" fontId="5" fillId="0" borderId="28" xfId="0" applyFont="1" applyBorder="1" applyProtection="1">
      <alignment vertical="center"/>
      <protection locked="0"/>
    </xf>
    <xf numFmtId="0" fontId="19" fillId="6" borderId="1" xfId="0" applyFont="1" applyFill="1" applyBorder="1" applyAlignment="1">
      <alignment vertical="center" wrapText="1"/>
    </xf>
    <xf numFmtId="0" fontId="2" fillId="0" borderId="1" xfId="0" applyFont="1" applyBorder="1" applyAlignment="1">
      <alignment vertical="center" wrapText="1"/>
    </xf>
    <xf numFmtId="0" fontId="19" fillId="0" borderId="8" xfId="0" applyFont="1" applyBorder="1" applyAlignment="1">
      <alignment vertical="center" wrapText="1"/>
    </xf>
    <xf numFmtId="0" fontId="19" fillId="0" borderId="8" xfId="0" applyFont="1" applyBorder="1" applyAlignment="1" applyProtection="1">
      <alignment vertical="center" wrapText="1"/>
      <protection locked="0"/>
    </xf>
    <xf numFmtId="0" fontId="19" fillId="0" borderId="42" xfId="0" applyFont="1" applyBorder="1" applyAlignment="1" applyProtection="1">
      <alignment vertical="center" wrapText="1"/>
      <protection locked="0"/>
    </xf>
    <xf numFmtId="0" fontId="2" fillId="0" borderId="8" xfId="0" applyFont="1" applyBorder="1" applyAlignment="1">
      <alignment vertical="center" wrapText="1"/>
    </xf>
    <xf numFmtId="0" fontId="38" fillId="0" borderId="34" xfId="0" applyFont="1" applyBorder="1" applyAlignment="1" applyProtection="1">
      <alignment horizontal="left" vertical="center" wrapText="1"/>
      <protection locked="0"/>
    </xf>
    <xf numFmtId="14" fontId="38" fillId="0" borderId="14" xfId="0" applyNumberFormat="1" applyFont="1" applyBorder="1" applyAlignment="1" applyProtection="1">
      <alignment horizontal="center" vertical="center" wrapText="1"/>
      <protection locked="0"/>
    </xf>
    <xf numFmtId="14" fontId="38" fillId="0" borderId="69" xfId="0" applyNumberFormat="1" applyFont="1" applyBorder="1" applyAlignment="1" applyProtection="1">
      <alignment horizontal="center" vertical="center" wrapText="1"/>
      <protection locked="0"/>
    </xf>
    <xf numFmtId="0" fontId="19" fillId="0" borderId="0" xfId="0" applyFont="1" applyProtection="1">
      <alignment vertical="center"/>
      <protection locked="0"/>
    </xf>
    <xf numFmtId="0" fontId="38" fillId="5" borderId="7" xfId="0" applyFont="1" applyFill="1" applyBorder="1" applyAlignment="1" applyProtection="1">
      <alignment horizontal="center" vertical="top" wrapText="1"/>
      <protection locked="0"/>
    </xf>
    <xf numFmtId="0" fontId="38" fillId="9" borderId="4" xfId="0" applyFont="1" applyFill="1" applyBorder="1" applyAlignment="1" applyProtection="1">
      <alignment horizontal="center" vertical="top" wrapText="1"/>
      <protection locked="0"/>
    </xf>
    <xf numFmtId="49" fontId="38" fillId="5" borderId="34" xfId="0" applyNumberFormat="1" applyFont="1" applyFill="1" applyBorder="1" applyAlignment="1" applyProtection="1">
      <alignment horizontal="center" vertical="top" wrapText="1"/>
      <protection locked="0"/>
    </xf>
    <xf numFmtId="0" fontId="38" fillId="9" borderId="63" xfId="0" applyFont="1" applyFill="1" applyBorder="1" applyAlignment="1" applyProtection="1">
      <alignment horizontal="center" vertical="top" wrapText="1"/>
      <protection locked="0"/>
    </xf>
    <xf numFmtId="0" fontId="38" fillId="0" borderId="4" xfId="0" applyFont="1" applyBorder="1" applyAlignment="1" applyProtection="1">
      <alignment horizontal="center" vertical="center" wrapText="1"/>
      <protection locked="0"/>
    </xf>
    <xf numFmtId="0" fontId="38" fillId="5" borderId="4" xfId="0" applyFont="1" applyFill="1" applyBorder="1" applyAlignment="1" applyProtection="1">
      <alignment horizontal="center" vertical="top" wrapText="1"/>
      <protection locked="0"/>
    </xf>
    <xf numFmtId="14" fontId="38" fillId="9" borderId="69" xfId="0" applyNumberFormat="1" applyFont="1" applyFill="1" applyBorder="1" applyAlignment="1" applyProtection="1">
      <alignment horizontal="center" vertical="top" wrapText="1"/>
      <protection locked="0"/>
    </xf>
    <xf numFmtId="0" fontId="5" fillId="0" borderId="0" xfId="0" applyFont="1" applyAlignment="1">
      <alignment vertical="center" wrapText="1"/>
    </xf>
    <xf numFmtId="0" fontId="2" fillId="0" borderId="0" xfId="0" applyFont="1" applyAlignment="1">
      <alignment wrapText="1"/>
    </xf>
    <xf numFmtId="0" fontId="2" fillId="0" borderId="0" xfId="0" applyFont="1" applyAlignment="1">
      <alignment vertical="center" shrinkToFit="1"/>
    </xf>
    <xf numFmtId="0" fontId="24" fillId="0" borderId="0" xfId="0" applyFont="1" applyAlignment="1">
      <alignment horizontal="left"/>
    </xf>
    <xf numFmtId="0" fontId="19" fillId="0" borderId="0" xfId="0" applyFont="1" applyAlignment="1">
      <alignment horizontal="left"/>
    </xf>
    <xf numFmtId="0" fontId="10" fillId="0" borderId="0" xfId="0" applyFont="1" applyAlignment="1">
      <alignment horizontal="left"/>
    </xf>
    <xf numFmtId="0" fontId="10" fillId="0" borderId="0" xfId="0" applyFont="1">
      <alignment vertical="center"/>
    </xf>
    <xf numFmtId="0" fontId="10" fillId="0" borderId="0" xfId="0" applyFont="1" applyAlignment="1">
      <alignment wrapText="1"/>
    </xf>
    <xf numFmtId="0" fontId="2" fillId="0" borderId="9" xfId="0" applyFont="1" applyBorder="1" applyProtection="1">
      <alignment vertical="center"/>
      <protection locked="0"/>
    </xf>
    <xf numFmtId="0" fontId="3" fillId="0" borderId="1" xfId="0" applyFont="1" applyBorder="1">
      <alignment vertical="center"/>
    </xf>
    <xf numFmtId="0" fontId="3" fillId="0" borderId="1" xfId="0" applyFont="1" applyBorder="1" applyAlignment="1">
      <alignment vertical="center" wrapText="1"/>
    </xf>
    <xf numFmtId="0" fontId="3" fillId="0" borderId="8" xfId="0" applyFont="1" applyBorder="1" applyAlignment="1">
      <alignment vertical="center" wrapText="1"/>
    </xf>
    <xf numFmtId="0" fontId="50" fillId="0" borderId="1" xfId="0" applyFont="1" applyBorder="1">
      <alignment vertical="center"/>
    </xf>
    <xf numFmtId="0" fontId="50" fillId="0" borderId="1" xfId="0" applyFont="1" applyBorder="1" applyAlignment="1">
      <alignment vertical="center" wrapText="1"/>
    </xf>
    <xf numFmtId="0" fontId="2" fillId="0" borderId="3" xfId="0" applyFont="1" applyBorder="1">
      <alignment vertical="center"/>
    </xf>
    <xf numFmtId="0" fontId="51" fillId="0" borderId="1" xfId="3" applyNumberFormat="1" applyFont="1" applyBorder="1">
      <alignment vertical="center" wrapText="1"/>
    </xf>
    <xf numFmtId="0" fontId="45" fillId="0" borderId="0" xfId="0" applyFont="1" applyAlignment="1">
      <alignment vertical="center" wrapText="1"/>
    </xf>
    <xf numFmtId="0" fontId="51" fillId="0" borderId="3" xfId="3" applyNumberFormat="1" applyFont="1" applyBorder="1">
      <alignment vertical="center" wrapText="1"/>
    </xf>
    <xf numFmtId="0" fontId="51" fillId="0" borderId="0" xfId="3" applyNumberFormat="1" applyFont="1">
      <alignment vertical="center" wrapText="1"/>
    </xf>
    <xf numFmtId="0" fontId="46" fillId="0" borderId="1" xfId="3" applyNumberFormat="1" applyBorder="1">
      <alignment vertical="center" wrapText="1"/>
    </xf>
    <xf numFmtId="0" fontId="2" fillId="0" borderId="3" xfId="0" applyFont="1" applyBorder="1" applyAlignment="1">
      <alignment vertical="center" wrapText="1"/>
    </xf>
    <xf numFmtId="0" fontId="36" fillId="0" borderId="1" xfId="3" applyNumberFormat="1" applyFont="1" applyBorder="1">
      <alignment vertical="center" wrapText="1"/>
    </xf>
    <xf numFmtId="0" fontId="56" fillId="0" borderId="1" xfId="0" applyFont="1" applyBorder="1" applyAlignment="1">
      <alignment vertical="center" wrapText="1"/>
    </xf>
    <xf numFmtId="0" fontId="38" fillId="9" borderId="2" xfId="0" applyFont="1" applyFill="1" applyBorder="1" applyAlignment="1">
      <alignment horizontal="center" vertical="center" wrapText="1"/>
    </xf>
    <xf numFmtId="0" fontId="38" fillId="9" borderId="4" xfId="0" applyFont="1" applyFill="1" applyBorder="1" applyAlignment="1" applyProtection="1">
      <alignment horizontal="center" vertical="center" wrapText="1"/>
      <protection locked="0"/>
    </xf>
    <xf numFmtId="0" fontId="57" fillId="9" borderId="2" xfId="0" applyFont="1" applyFill="1" applyBorder="1" applyAlignment="1">
      <alignment horizontal="center" vertical="center"/>
    </xf>
    <xf numFmtId="0" fontId="57" fillId="9" borderId="40" xfId="0" applyFont="1" applyFill="1" applyBorder="1" applyAlignment="1">
      <alignment horizontal="center" vertical="center"/>
    </xf>
    <xf numFmtId="0" fontId="57" fillId="9" borderId="4" xfId="0" applyFont="1" applyFill="1" applyBorder="1" applyAlignment="1" applyProtection="1">
      <alignment horizontal="center" vertical="center"/>
      <protection locked="0"/>
    </xf>
    <xf numFmtId="0" fontId="15" fillId="0" borderId="0" xfId="0" applyFont="1" applyAlignment="1" applyProtection="1">
      <alignment vertical="center" wrapText="1"/>
      <protection locked="0"/>
    </xf>
    <xf numFmtId="0" fontId="2" fillId="0" borderId="0" xfId="0" applyFont="1" applyAlignment="1">
      <alignment horizontal="center"/>
    </xf>
    <xf numFmtId="0" fontId="4" fillId="0" borderId="0" xfId="0" applyFont="1">
      <alignment vertical="center"/>
    </xf>
    <xf numFmtId="0" fontId="2" fillId="0" borderId="62" xfId="0" applyFont="1" applyBorder="1">
      <alignment vertical="center"/>
    </xf>
    <xf numFmtId="0" fontId="43" fillId="5" borderId="0" xfId="0" applyFont="1" applyFill="1" applyAlignment="1">
      <alignment horizontal="center" vertical="center" wrapText="1"/>
    </xf>
    <xf numFmtId="0" fontId="5" fillId="0" borderId="0" xfId="0" applyFont="1" applyAlignment="1">
      <alignment vertical="top" wrapText="1"/>
    </xf>
    <xf numFmtId="0" fontId="43" fillId="12" borderId="0" xfId="0" applyFont="1" applyFill="1" applyAlignment="1">
      <alignment vertical="center" wrapText="1"/>
    </xf>
    <xf numFmtId="0" fontId="2" fillId="0" borderId="88" xfId="0" applyFont="1" applyBorder="1" applyProtection="1">
      <alignment vertical="center"/>
      <protection locked="0"/>
    </xf>
    <xf numFmtId="0" fontId="2" fillId="0" borderId="0" xfId="0" applyFont="1" applyAlignment="1" applyProtection="1">
      <alignment horizontal="center" vertical="top" wrapText="1"/>
      <protection locked="0"/>
    </xf>
    <xf numFmtId="0" fontId="2" fillId="0" borderId="0" xfId="0" applyFont="1" applyAlignment="1" applyProtection="1">
      <alignment horizontal="left"/>
      <protection locked="0"/>
    </xf>
    <xf numFmtId="0" fontId="2" fillId="0" borderId="0" xfId="0" applyFont="1" applyAlignment="1">
      <alignment horizontal="left" vertical="center" wrapText="1"/>
    </xf>
    <xf numFmtId="0" fontId="2" fillId="0" borderId="0" xfId="0" applyFont="1" applyAlignment="1">
      <alignment horizontal="left" vertical="center"/>
    </xf>
    <xf numFmtId="0" fontId="37" fillId="0" borderId="35" xfId="0" applyFont="1" applyBorder="1" applyAlignment="1" applyProtection="1">
      <alignment horizontal="center" vertical="top" wrapText="1"/>
      <protection locked="0"/>
    </xf>
    <xf numFmtId="0" fontId="37" fillId="0" borderId="64" xfId="0" applyFont="1" applyBorder="1" applyAlignment="1" applyProtection="1">
      <alignment horizontal="center" vertical="top" wrapText="1"/>
      <protection locked="0"/>
    </xf>
    <xf numFmtId="0" fontId="63" fillId="0" borderId="35" xfId="0" applyFont="1" applyBorder="1" applyAlignment="1" applyProtection="1">
      <alignment horizontal="center" vertical="top" wrapText="1"/>
      <protection locked="0"/>
    </xf>
    <xf numFmtId="0" fontId="63" fillId="0" borderId="64" xfId="0" applyFont="1" applyBorder="1" applyAlignment="1" applyProtection="1">
      <alignment horizontal="center" vertical="top" wrapText="1"/>
      <protection locked="0"/>
    </xf>
    <xf numFmtId="0" fontId="2" fillId="0" borderId="36" xfId="0" applyFont="1" applyBorder="1" applyAlignment="1">
      <alignment horizontal="left" vertical="center" wrapText="1"/>
    </xf>
    <xf numFmtId="0" fontId="2" fillId="0" borderId="64" xfId="0" applyFont="1" applyBorder="1" applyAlignment="1">
      <alignment horizontal="left" vertical="center" wrapText="1"/>
    </xf>
    <xf numFmtId="0" fontId="25" fillId="0" borderId="80" xfId="0" applyFont="1" applyBorder="1" applyAlignment="1" applyProtection="1">
      <alignment horizontal="left" vertical="center" wrapText="1"/>
      <protection locked="0"/>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25" xfId="0" applyFont="1" applyFill="1" applyBorder="1" applyAlignment="1">
      <alignment horizontal="center" vertical="center"/>
    </xf>
    <xf numFmtId="0" fontId="5" fillId="0" borderId="3" xfId="0" applyFont="1" applyBorder="1" applyAlignment="1" applyProtection="1">
      <alignment horizontal="center" vertical="center" wrapText="1"/>
      <protection locked="0"/>
    </xf>
    <xf numFmtId="0" fontId="5" fillId="0" borderId="24"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45" fillId="2" borderId="2" xfId="0" applyFont="1" applyFill="1" applyBorder="1" applyAlignment="1">
      <alignment horizontal="center" vertical="center"/>
    </xf>
    <xf numFmtId="0" fontId="45" fillId="2" borderId="3" xfId="0" applyFont="1" applyFill="1" applyBorder="1" applyAlignment="1">
      <alignment horizontal="center" vertical="center"/>
    </xf>
    <xf numFmtId="0" fontId="45" fillId="2" borderId="4" xfId="0" applyFont="1" applyFill="1" applyBorder="1" applyAlignment="1">
      <alignment horizontal="center" vertical="center"/>
    </xf>
    <xf numFmtId="0" fontId="45" fillId="2" borderId="26" xfId="0" applyFont="1" applyFill="1" applyBorder="1" applyAlignment="1">
      <alignment horizontal="center" vertical="center"/>
    </xf>
    <xf numFmtId="0" fontId="45" fillId="2" borderId="24" xfId="0" applyFont="1" applyFill="1" applyBorder="1" applyAlignment="1">
      <alignment horizontal="center" vertical="center"/>
    </xf>
    <xf numFmtId="0" fontId="45" fillId="2" borderId="25" xfId="0" applyFont="1" applyFill="1" applyBorder="1" applyAlignment="1">
      <alignment horizontal="center" vertical="center"/>
    </xf>
    <xf numFmtId="0" fontId="5" fillId="0" borderId="3" xfId="0" applyFont="1" applyBorder="1" applyAlignment="1">
      <alignment horizontal="center" vertical="center"/>
    </xf>
    <xf numFmtId="0" fontId="5" fillId="0" borderId="24" xfId="0" applyFont="1" applyBorder="1" applyAlignment="1">
      <alignment horizontal="center" vertical="center"/>
    </xf>
    <xf numFmtId="0" fontId="5" fillId="0" borderId="3" xfId="0" applyFont="1" applyBorder="1" applyAlignment="1" applyProtection="1">
      <alignment horizontal="left" vertical="center" wrapText="1"/>
      <protection locked="0"/>
    </xf>
    <xf numFmtId="0" fontId="5" fillId="0" borderId="39" xfId="0" applyFont="1" applyBorder="1" applyAlignment="1" applyProtection="1">
      <alignment horizontal="left" vertical="center" wrapText="1"/>
      <protection locked="0"/>
    </xf>
    <xf numFmtId="0" fontId="5" fillId="0" borderId="6" xfId="0" applyFont="1" applyBorder="1" applyAlignment="1" applyProtection="1">
      <alignment horizontal="left" vertical="center" wrapText="1"/>
      <protection locked="0"/>
    </xf>
    <xf numFmtId="0" fontId="5" fillId="0" borderId="30" xfId="0" applyFont="1" applyBorder="1" applyAlignment="1" applyProtection="1">
      <alignment horizontal="left" vertical="center" wrapText="1"/>
      <protection locked="0"/>
    </xf>
    <xf numFmtId="0" fontId="5" fillId="2" borderId="1" xfId="0" applyFont="1" applyFill="1" applyBorder="1" applyAlignment="1">
      <alignment horizontal="center" vertical="center" wrapText="1"/>
    </xf>
    <xf numFmtId="0" fontId="5" fillId="0" borderId="2"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2" borderId="11" xfId="0" applyFont="1" applyFill="1" applyBorder="1" applyAlignment="1">
      <alignment horizontal="center" vertical="center" wrapText="1"/>
    </xf>
    <xf numFmtId="0" fontId="5" fillId="0" borderId="39" xfId="0" applyFont="1" applyBorder="1" applyAlignment="1" applyProtection="1">
      <alignment horizontal="center" vertical="center" wrapText="1"/>
      <protection locked="0"/>
    </xf>
    <xf numFmtId="0" fontId="5" fillId="0" borderId="27" xfId="0" applyFont="1" applyBorder="1" applyAlignment="1" applyProtection="1">
      <alignment horizontal="center" vertical="center" wrapText="1"/>
      <protection locked="0"/>
    </xf>
    <xf numFmtId="0" fontId="5" fillId="0" borderId="18" xfId="0" applyFont="1" applyBorder="1" applyAlignment="1" applyProtection="1">
      <alignment horizontal="center" vertical="center" wrapText="1"/>
      <protection locked="0"/>
    </xf>
    <xf numFmtId="0" fontId="5" fillId="0" borderId="19" xfId="0" applyFont="1" applyBorder="1" applyAlignment="1" applyProtection="1">
      <alignment horizontal="center" vertical="center" wrapText="1"/>
      <protection locked="0"/>
    </xf>
    <xf numFmtId="0" fontId="5" fillId="0" borderId="20" xfId="0" applyFont="1" applyBorder="1" applyAlignment="1" applyProtection="1">
      <alignment horizontal="center" vertical="center" wrapText="1"/>
      <protection locked="0"/>
    </xf>
    <xf numFmtId="0" fontId="5" fillId="0" borderId="29" xfId="0" applyFont="1" applyBorder="1" applyAlignment="1" applyProtection="1">
      <alignment horizontal="center" vertical="center" wrapText="1"/>
      <protection locked="0"/>
    </xf>
    <xf numFmtId="0" fontId="5" fillId="0" borderId="28"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5" fillId="0" borderId="23" xfId="0" applyFont="1" applyBorder="1" applyAlignment="1" applyProtection="1">
      <alignment horizontal="center" vertical="center" wrapText="1"/>
      <protection locked="0"/>
    </xf>
    <xf numFmtId="0" fontId="5" fillId="0" borderId="43"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15" xfId="0" applyFont="1" applyBorder="1" applyAlignment="1" applyProtection="1">
      <alignment horizontal="center" vertical="center"/>
      <protection locked="0"/>
    </xf>
    <xf numFmtId="0" fontId="5" fillId="0" borderId="16" xfId="0" applyFont="1" applyBorder="1" applyAlignment="1" applyProtection="1">
      <alignment horizontal="center" vertical="center"/>
      <protection locked="0"/>
    </xf>
    <xf numFmtId="0" fontId="5" fillId="2" borderId="16" xfId="0" applyFont="1" applyFill="1" applyBorder="1" applyAlignment="1">
      <alignment horizontal="center" vertical="center" wrapText="1"/>
    </xf>
    <xf numFmtId="0" fontId="5" fillId="0" borderId="11"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5" fillId="0" borderId="13"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11" xfId="0" applyFont="1" applyBorder="1" applyAlignment="1" applyProtection="1">
      <alignment horizontal="left" vertical="center" wrapText="1"/>
      <protection locked="0"/>
    </xf>
    <xf numFmtId="0" fontId="5" fillId="0" borderId="1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2" borderId="26"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0" borderId="14" xfId="0" applyFont="1" applyBorder="1" applyAlignment="1" applyProtection="1">
      <alignment horizontal="center" vertical="center"/>
      <protection locked="0"/>
    </xf>
    <xf numFmtId="0" fontId="5" fillId="2" borderId="1" xfId="0" applyFont="1" applyFill="1" applyBorder="1" applyAlignment="1">
      <alignment horizontal="center" vertical="center"/>
    </xf>
    <xf numFmtId="0" fontId="2" fillId="0" borderId="24" xfId="0" applyFont="1" applyBorder="1" applyAlignment="1" applyProtection="1">
      <alignment horizontal="left" vertical="center" wrapText="1"/>
      <protection locked="0"/>
    </xf>
    <xf numFmtId="0" fontId="5" fillId="2" borderId="13" xfId="0" applyFont="1" applyFill="1" applyBorder="1" applyAlignment="1">
      <alignment horizontal="center" vertical="center" wrapText="1"/>
    </xf>
    <xf numFmtId="0" fontId="5" fillId="0" borderId="2"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5" fillId="0" borderId="5" xfId="0" applyFont="1" applyBorder="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0" fontId="8" fillId="0" borderId="8" xfId="0" applyFont="1" applyBorder="1" applyAlignment="1">
      <alignment horizontal="left" vertical="center" wrapText="1"/>
    </xf>
    <xf numFmtId="0" fontId="8" fillId="0" borderId="40" xfId="0" applyFont="1" applyBorder="1" applyAlignment="1">
      <alignment horizontal="left" vertical="center" wrapText="1"/>
    </xf>
    <xf numFmtId="0" fontId="8" fillId="0" borderId="41" xfId="0" applyFont="1" applyBorder="1" applyAlignment="1">
      <alignment horizontal="left" vertical="center" wrapText="1"/>
    </xf>
    <xf numFmtId="0" fontId="23" fillId="0" borderId="8" xfId="0" applyFont="1" applyBorder="1" applyAlignment="1">
      <alignment horizontal="left" vertical="center" wrapText="1"/>
    </xf>
    <xf numFmtId="0" fontId="23" fillId="0" borderId="40" xfId="0" applyFont="1" applyBorder="1" applyAlignment="1">
      <alignment horizontal="left" vertical="center" wrapText="1"/>
    </xf>
    <xf numFmtId="0" fontId="23" fillId="0" borderId="41" xfId="0" applyFont="1" applyBorder="1" applyAlignment="1">
      <alignment horizontal="left" vertical="center" wrapText="1"/>
    </xf>
    <xf numFmtId="0" fontId="6" fillId="0" borderId="8" xfId="0" applyFont="1" applyBorder="1" applyAlignment="1" applyProtection="1">
      <alignment horizontal="center" vertical="center"/>
      <protection locked="0"/>
    </xf>
    <xf numFmtId="0" fontId="6" fillId="0" borderId="40" xfId="0" applyFont="1" applyBorder="1" applyAlignment="1" applyProtection="1">
      <alignment horizontal="center" vertical="center"/>
      <protection locked="0"/>
    </xf>
    <xf numFmtId="0" fontId="6" fillId="0" borderId="41" xfId="0" applyFont="1" applyBorder="1" applyAlignment="1" applyProtection="1">
      <alignment horizontal="center" vertical="center"/>
      <protection locked="0"/>
    </xf>
    <xf numFmtId="0" fontId="2" fillId="0" borderId="0" xfId="0" applyFont="1" applyAlignment="1">
      <alignment horizontal="left" vertical="center" wrapText="1"/>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6" fillId="0" borderId="10"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23" fillId="0" borderId="1" xfId="0" applyFont="1" applyBorder="1" applyAlignment="1">
      <alignment vertical="center" wrapText="1"/>
    </xf>
    <xf numFmtId="0" fontId="6" fillId="5" borderId="8" xfId="0" applyFont="1" applyFill="1" applyBorder="1" applyAlignment="1" applyProtection="1">
      <alignment horizontal="center" vertical="center"/>
      <protection locked="0"/>
    </xf>
    <xf numFmtId="0" fontId="6" fillId="5" borderId="40" xfId="0" applyFont="1" applyFill="1" applyBorder="1" applyAlignment="1" applyProtection="1">
      <alignment horizontal="center" vertical="center"/>
      <protection locked="0"/>
    </xf>
    <xf numFmtId="0" fontId="6" fillId="5" borderId="41" xfId="0" applyFont="1" applyFill="1" applyBorder="1" applyAlignment="1" applyProtection="1">
      <alignment horizontal="center" vertical="center"/>
      <protection locked="0"/>
    </xf>
    <xf numFmtId="0" fontId="6" fillId="3" borderId="1" xfId="0" applyFont="1" applyFill="1" applyBorder="1" applyAlignment="1" applyProtection="1">
      <alignment horizontal="center" vertical="center"/>
      <protection locked="0"/>
    </xf>
    <xf numFmtId="0" fontId="6" fillId="3" borderId="40" xfId="0" applyFont="1" applyFill="1" applyBorder="1" applyAlignment="1" applyProtection="1">
      <alignment horizontal="center" vertical="center"/>
      <protection locked="0"/>
    </xf>
    <xf numFmtId="0" fontId="6" fillId="3" borderId="41" xfId="0" applyFont="1" applyFill="1" applyBorder="1" applyAlignment="1" applyProtection="1">
      <alignment horizontal="center" vertical="center"/>
      <protection locked="0"/>
    </xf>
    <xf numFmtId="0" fontId="6" fillId="3" borderId="8" xfId="0" applyFont="1" applyFill="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23" fillId="0" borderId="1" xfId="0" applyFont="1" applyBorder="1" applyAlignment="1">
      <alignment horizontal="left" vertical="center" wrapText="1"/>
    </xf>
    <xf numFmtId="0" fontId="6" fillId="0" borderId="1" xfId="0" applyFont="1" applyBorder="1" applyAlignment="1" applyProtection="1">
      <alignment horizontal="center" vertical="center" wrapText="1"/>
      <protection locked="0"/>
    </xf>
    <xf numFmtId="0" fontId="23" fillId="0" borderId="2" xfId="0" applyFont="1" applyBorder="1" applyAlignment="1">
      <alignment horizontal="left" vertical="center" wrapText="1"/>
    </xf>
    <xf numFmtId="0" fontId="23" fillId="0" borderId="3" xfId="0" applyFont="1" applyBorder="1" applyAlignment="1">
      <alignment horizontal="left" vertical="center" wrapText="1"/>
    </xf>
    <xf numFmtId="0" fontId="23" fillId="0" borderId="4" xfId="0" applyFont="1" applyBorder="1" applyAlignment="1">
      <alignment horizontal="left" vertical="center" wrapText="1"/>
    </xf>
    <xf numFmtId="0" fontId="23" fillId="0" borderId="5" xfId="0" applyFont="1" applyBorder="1" applyAlignment="1">
      <alignment horizontal="left" vertical="center" wrapText="1"/>
    </xf>
    <xf numFmtId="0" fontId="23" fillId="0" borderId="6" xfId="0" applyFont="1" applyBorder="1" applyAlignment="1">
      <alignment horizontal="left" vertical="center" wrapText="1"/>
    </xf>
    <xf numFmtId="0" fontId="23" fillId="0" borderId="7" xfId="0" applyFont="1" applyBorder="1" applyAlignment="1">
      <alignment horizontal="left" vertical="center" wrapText="1"/>
    </xf>
    <xf numFmtId="0" fontId="6" fillId="0" borderId="6" xfId="0" applyFont="1" applyBorder="1" applyAlignment="1" applyProtection="1">
      <alignment horizontal="center" vertical="center" wrapText="1"/>
      <protection locked="0"/>
    </xf>
    <xf numFmtId="0" fontId="6" fillId="5" borderId="3" xfId="0" applyFont="1" applyFill="1" applyBorder="1" applyAlignment="1" applyProtection="1">
      <alignment horizontal="center" vertical="center"/>
      <protection locked="0"/>
    </xf>
    <xf numFmtId="0" fontId="6" fillId="5" borderId="6" xfId="0" applyFont="1" applyFill="1" applyBorder="1" applyAlignment="1" applyProtection="1">
      <alignment horizontal="center" vertical="center"/>
      <protection locked="0"/>
    </xf>
    <xf numFmtId="0" fontId="6" fillId="0" borderId="5"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6" fillId="4" borderId="8" xfId="0" applyFont="1" applyFill="1" applyBorder="1" applyAlignment="1" applyProtection="1">
      <alignment horizontal="center" vertical="center"/>
      <protection locked="0"/>
    </xf>
    <xf numFmtId="0" fontId="6" fillId="4" borderId="40" xfId="0" applyFont="1" applyFill="1" applyBorder="1" applyAlignment="1" applyProtection="1">
      <alignment horizontal="center" vertical="center"/>
      <protection locked="0"/>
    </xf>
    <xf numFmtId="0" fontId="6" fillId="4" borderId="41" xfId="0" applyFont="1" applyFill="1" applyBorder="1" applyAlignment="1" applyProtection="1">
      <alignment horizontal="center" vertical="center"/>
      <protection locked="0"/>
    </xf>
    <xf numFmtId="0" fontId="6" fillId="0" borderId="8" xfId="0" applyFont="1" applyBorder="1" applyAlignment="1" applyProtection="1">
      <alignment horizontal="center" vertical="center" wrapText="1"/>
      <protection locked="0"/>
    </xf>
    <xf numFmtId="0" fontId="6" fillId="0" borderId="40" xfId="0" applyFont="1" applyBorder="1" applyAlignment="1" applyProtection="1">
      <alignment horizontal="center" vertical="center" wrapText="1"/>
      <protection locked="0"/>
    </xf>
    <xf numFmtId="0" fontId="6" fillId="0" borderId="41" xfId="0" applyFont="1" applyBorder="1" applyAlignment="1" applyProtection="1">
      <alignment horizontal="center" vertical="center" wrapText="1"/>
      <protection locked="0"/>
    </xf>
    <xf numFmtId="0" fontId="23" fillId="0" borderId="10" xfId="0" applyFont="1" applyBorder="1" applyAlignment="1">
      <alignment horizontal="left" vertical="center" wrapText="1"/>
    </xf>
    <xf numFmtId="0" fontId="23" fillId="0" borderId="0" xfId="0" applyFont="1" applyAlignment="1">
      <alignment horizontal="left" vertical="center" wrapText="1"/>
    </xf>
    <xf numFmtId="0" fontId="23" fillId="0" borderId="9" xfId="0" applyFont="1" applyBorder="1" applyAlignment="1">
      <alignment horizontal="left" vertical="center" wrapText="1"/>
    </xf>
    <xf numFmtId="0" fontId="6" fillId="5" borderId="2" xfId="0" applyFont="1" applyFill="1" applyBorder="1" applyAlignment="1" applyProtection="1">
      <alignment horizontal="center" vertical="center"/>
      <protection locked="0"/>
    </xf>
    <xf numFmtId="0" fontId="6" fillId="5" borderId="4" xfId="0" applyFont="1" applyFill="1" applyBorder="1" applyAlignment="1" applyProtection="1">
      <alignment horizontal="center" vertical="center"/>
      <protection locked="0"/>
    </xf>
    <xf numFmtId="0" fontId="6" fillId="5" borderId="10" xfId="0" applyFont="1" applyFill="1" applyBorder="1" applyAlignment="1" applyProtection="1">
      <alignment horizontal="center" vertical="center"/>
      <protection locked="0"/>
    </xf>
    <xf numFmtId="0" fontId="6" fillId="5" borderId="0" xfId="0" applyFont="1" applyFill="1" applyAlignment="1" applyProtection="1">
      <alignment horizontal="center" vertical="center"/>
      <protection locked="0"/>
    </xf>
    <xf numFmtId="0" fontId="6" fillId="5" borderId="9" xfId="0" applyFont="1" applyFill="1" applyBorder="1" applyAlignment="1" applyProtection="1">
      <alignment horizontal="center" vertical="center"/>
      <protection locked="0"/>
    </xf>
    <xf numFmtId="0" fontId="6" fillId="5" borderId="5" xfId="0" applyFont="1" applyFill="1" applyBorder="1" applyAlignment="1" applyProtection="1">
      <alignment horizontal="center" vertical="center"/>
      <protection locked="0"/>
    </xf>
    <xf numFmtId="0" fontId="6" fillId="5" borderId="7" xfId="0" applyFont="1" applyFill="1" applyBorder="1" applyAlignment="1" applyProtection="1">
      <alignment horizontal="center" vertical="center"/>
      <protection locked="0"/>
    </xf>
    <xf numFmtId="0" fontId="8" fillId="0" borderId="1" xfId="0" applyFont="1" applyBorder="1" applyAlignment="1">
      <alignment horizontal="left" vertical="center" wrapText="1"/>
    </xf>
    <xf numFmtId="0" fontId="2" fillId="0" borderId="6" xfId="0" applyFont="1" applyBorder="1" applyAlignment="1" applyProtection="1">
      <alignment horizontal="left" wrapText="1"/>
      <protection locked="0"/>
    </xf>
    <xf numFmtId="0" fontId="2" fillId="0" borderId="0" xfId="0" applyFont="1" applyAlignment="1" applyProtection="1">
      <alignment horizontal="left" wrapText="1"/>
      <protection locked="0"/>
    </xf>
    <xf numFmtId="0" fontId="6" fillId="0" borderId="123" xfId="0" applyFont="1" applyBorder="1" applyAlignment="1" applyProtection="1">
      <alignment horizontal="center" vertical="center"/>
      <protection locked="0"/>
    </xf>
    <xf numFmtId="0" fontId="6" fillId="0" borderId="123" xfId="0" applyFont="1" applyBorder="1" applyAlignment="1">
      <alignment horizontal="left" vertical="center" wrapText="1"/>
    </xf>
    <xf numFmtId="0" fontId="6" fillId="0" borderId="123" xfId="0" applyFont="1" applyBorder="1" applyAlignment="1" applyProtection="1">
      <alignment horizontal="center" vertical="center" wrapText="1"/>
      <protection locked="0"/>
    </xf>
    <xf numFmtId="0" fontId="8" fillId="0" borderId="1" xfId="0" applyFont="1" applyBorder="1" applyAlignment="1">
      <alignment horizontal="left" vertical="center"/>
    </xf>
    <xf numFmtId="0" fontId="6" fillId="4" borderId="81" xfId="0" applyFont="1" applyFill="1" applyBorder="1" applyAlignment="1" applyProtection="1">
      <alignment horizontal="center" vertical="center"/>
      <protection locked="0"/>
    </xf>
    <xf numFmtId="0" fontId="33" fillId="0" borderId="96" xfId="0" applyFont="1" applyBorder="1" applyAlignment="1">
      <alignment horizontal="center"/>
    </xf>
    <xf numFmtId="0" fontId="33" fillId="0" borderId="6" xfId="0" applyFont="1" applyBorder="1" applyAlignment="1">
      <alignment horizontal="center"/>
    </xf>
    <xf numFmtId="0" fontId="6" fillId="0" borderId="127" xfId="0" applyFont="1" applyBorder="1" applyAlignment="1" applyProtection="1">
      <alignment horizontal="center" vertical="center" wrapText="1"/>
      <protection locked="0"/>
    </xf>
    <xf numFmtId="0" fontId="6" fillId="0" borderId="128" xfId="0" applyFont="1" applyBorder="1" applyAlignment="1" applyProtection="1">
      <alignment horizontal="center" vertical="center" wrapText="1"/>
      <protection locked="0"/>
    </xf>
    <xf numFmtId="0" fontId="6" fillId="0" borderId="129" xfId="0" applyFont="1" applyBorder="1" applyAlignment="1" applyProtection="1">
      <alignment horizontal="center" vertical="center" wrapText="1"/>
      <protection locked="0"/>
    </xf>
    <xf numFmtId="0" fontId="6" fillId="4" borderId="127" xfId="0" applyFont="1" applyFill="1" applyBorder="1" applyAlignment="1" applyProtection="1">
      <alignment horizontal="center" vertical="center"/>
      <protection locked="0"/>
    </xf>
    <xf numFmtId="0" fontId="6" fillId="4" borderId="128" xfId="0" applyFont="1" applyFill="1" applyBorder="1" applyAlignment="1" applyProtection="1">
      <alignment horizontal="center" vertical="center"/>
      <protection locked="0"/>
    </xf>
    <xf numFmtId="0" fontId="6" fillId="4" borderId="129" xfId="0" applyFont="1" applyFill="1" applyBorder="1" applyAlignment="1" applyProtection="1">
      <alignment horizontal="center" vertical="center"/>
      <protection locked="0"/>
    </xf>
    <xf numFmtId="0" fontId="23" fillId="0" borderId="2" xfId="0" applyFont="1" applyBorder="1" applyAlignment="1">
      <alignment vertical="center" wrapText="1"/>
    </xf>
    <xf numFmtId="0" fontId="23" fillId="0" borderId="3" xfId="0" applyFont="1" applyBorder="1" applyAlignment="1">
      <alignment vertical="center" wrapText="1"/>
    </xf>
    <xf numFmtId="0" fontId="23" fillId="0" borderId="4" xfId="0" applyFont="1" applyBorder="1" applyAlignment="1">
      <alignment vertical="center" wrapText="1"/>
    </xf>
    <xf numFmtId="0" fontId="47" fillId="0" borderId="0" xfId="0" applyFont="1" applyAlignment="1">
      <alignment horizontal="left" vertical="top" wrapText="1"/>
    </xf>
    <xf numFmtId="0" fontId="13" fillId="0" borderId="0" xfId="0" applyFont="1" applyAlignment="1">
      <alignment horizontal="left" vertical="top" wrapText="1"/>
    </xf>
    <xf numFmtId="0" fontId="2" fillId="0" borderId="3" xfId="0" applyFont="1" applyBorder="1" applyAlignment="1" applyProtection="1">
      <alignment horizontal="left"/>
      <protection locked="0"/>
    </xf>
    <xf numFmtId="0" fontId="34" fillId="0" borderId="3" xfId="0" applyFont="1" applyBorder="1" applyAlignment="1" applyProtection="1">
      <alignment horizontal="left"/>
      <protection locked="0"/>
    </xf>
    <xf numFmtId="0" fontId="34" fillId="0" borderId="6" xfId="0" applyFont="1" applyBorder="1" applyAlignment="1" applyProtection="1">
      <alignment horizontal="left"/>
      <protection locked="0"/>
    </xf>
    <xf numFmtId="0" fontId="3" fillId="2" borderId="0" xfId="0" applyFont="1" applyFill="1" applyAlignment="1" applyProtection="1">
      <alignment horizontal="center" vertical="center"/>
      <protection locked="0"/>
    </xf>
    <xf numFmtId="0" fontId="6" fillId="0" borderId="0" xfId="0" applyFont="1" applyAlignment="1">
      <alignment horizontal="left" vertical="center" wrapText="1"/>
    </xf>
    <xf numFmtId="0" fontId="2" fillId="0" borderId="6" xfId="0" applyFont="1" applyBorder="1" applyAlignment="1" applyProtection="1">
      <alignment horizontal="left" vertical="center"/>
      <protection locked="0"/>
    </xf>
    <xf numFmtId="0" fontId="6" fillId="0" borderId="0" xfId="0" applyFont="1" applyAlignment="1">
      <alignment horizontal="left" vertical="top" wrapText="1"/>
    </xf>
    <xf numFmtId="0" fontId="32" fillId="0" borderId="6" xfId="0" applyFont="1" applyBorder="1" applyAlignment="1">
      <alignment horizontal="center"/>
    </xf>
    <xf numFmtId="0" fontId="2" fillId="0" borderId="6" xfId="0" applyFont="1" applyBorder="1" applyAlignment="1" applyProtection="1">
      <alignment horizontal="center" vertical="center"/>
      <protection locked="0"/>
    </xf>
    <xf numFmtId="0" fontId="5" fillId="0" borderId="31" xfId="0" applyFont="1" applyBorder="1" applyAlignment="1" applyProtection="1">
      <alignment horizontal="left" vertical="center" wrapText="1"/>
      <protection locked="0"/>
    </xf>
    <xf numFmtId="0" fontId="5" fillId="0" borderId="28"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9" xfId="0" applyFont="1" applyBorder="1" applyAlignment="1" applyProtection="1">
      <alignment horizontal="left" vertical="center" wrapText="1"/>
      <protection locked="0"/>
    </xf>
    <xf numFmtId="0" fontId="5" fillId="0" borderId="23" xfId="0" applyFont="1" applyBorder="1" applyAlignment="1" applyProtection="1">
      <alignment horizontal="left" vertical="center" wrapText="1"/>
      <protection locked="0"/>
    </xf>
    <xf numFmtId="0" fontId="5" fillId="0" borderId="24" xfId="0" applyFont="1" applyBorder="1" applyAlignment="1" applyProtection="1">
      <alignment horizontal="left" vertical="center" wrapText="1"/>
      <protection locked="0"/>
    </xf>
    <xf numFmtId="0" fontId="5" fillId="0" borderId="25" xfId="0" applyFont="1" applyBorder="1" applyAlignment="1" applyProtection="1">
      <alignment horizontal="left" vertical="center" wrapText="1"/>
      <protection locked="0"/>
    </xf>
    <xf numFmtId="0" fontId="5" fillId="0" borderId="16" xfId="0" applyFont="1" applyBorder="1" applyAlignment="1" applyProtection="1">
      <alignment horizontal="left" vertical="center" wrapText="1"/>
      <protection locked="0"/>
    </xf>
    <xf numFmtId="0" fontId="5" fillId="0" borderId="10" xfId="0" applyFont="1" applyBorder="1" applyAlignment="1">
      <alignment horizontal="center" vertical="center" shrinkToFit="1"/>
    </xf>
    <xf numFmtId="0" fontId="5" fillId="0" borderId="0" xfId="0" applyFont="1" applyAlignment="1">
      <alignment horizontal="center" vertical="center" shrinkToFit="1"/>
    </xf>
    <xf numFmtId="0" fontId="5" fillId="0" borderId="9" xfId="0" applyFont="1" applyBorder="1" applyAlignment="1">
      <alignment horizontal="center" vertical="center" shrinkToFit="1"/>
    </xf>
    <xf numFmtId="0" fontId="5" fillId="0" borderId="2" xfId="0" applyFont="1" applyBorder="1" applyAlignment="1" applyProtection="1">
      <alignment horizontal="center" vertical="center" shrinkToFit="1"/>
      <protection locked="0"/>
    </xf>
    <xf numFmtId="0" fontId="5" fillId="0" borderId="3" xfId="0" applyFont="1" applyBorder="1" applyAlignment="1" applyProtection="1">
      <alignment horizontal="center" vertical="center" shrinkToFit="1"/>
      <protection locked="0"/>
    </xf>
    <xf numFmtId="0" fontId="5" fillId="0" borderId="5" xfId="0" applyFont="1" applyBorder="1" applyAlignment="1" applyProtection="1">
      <alignment horizontal="center" vertical="center" shrinkToFit="1"/>
      <protection locked="0"/>
    </xf>
    <xf numFmtId="0" fontId="5" fillId="0" borderId="6" xfId="0" applyFont="1" applyBorder="1" applyAlignment="1" applyProtection="1">
      <alignment horizontal="center" vertical="center" shrinkToFit="1"/>
      <protection locked="0"/>
    </xf>
    <xf numFmtId="0" fontId="5" fillId="0" borderId="1" xfId="0" applyFont="1" applyBorder="1" applyAlignment="1" applyProtection="1">
      <alignment horizontal="center" vertical="center" wrapText="1"/>
      <protection locked="0"/>
    </xf>
    <xf numFmtId="0" fontId="3" fillId="0" borderId="0" xfId="0" applyFont="1" applyAlignment="1" applyProtection="1">
      <alignment horizontal="left" vertical="center"/>
      <protection locked="0"/>
    </xf>
    <xf numFmtId="0" fontId="5" fillId="0" borderId="14" xfId="0" applyFont="1" applyBorder="1" applyAlignment="1" applyProtection="1">
      <alignment horizontal="center" vertical="center" wrapText="1"/>
      <protection locked="0"/>
    </xf>
    <xf numFmtId="0" fontId="5" fillId="0" borderId="69" xfId="0" applyFont="1" applyBorder="1" applyAlignment="1" applyProtection="1">
      <alignment horizontal="center" vertical="center" wrapText="1"/>
      <protection locked="0"/>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10" xfId="0" applyFont="1" applyBorder="1" applyAlignment="1" applyProtection="1">
      <alignment horizontal="center" vertical="center" wrapText="1"/>
      <protection locked="0"/>
    </xf>
    <xf numFmtId="0" fontId="5" fillId="0" borderId="0" xfId="0" applyFont="1" applyAlignment="1" applyProtection="1">
      <alignment horizontal="center" vertical="center" shrinkToFit="1"/>
      <protection locked="0"/>
    </xf>
    <xf numFmtId="0" fontId="5" fillId="0" borderId="17" xfId="0" applyFont="1" applyBorder="1" applyAlignment="1" applyProtection="1">
      <alignment horizontal="center" vertical="center" wrapText="1"/>
      <protection locked="0"/>
    </xf>
    <xf numFmtId="0" fontId="5" fillId="0" borderId="26" xfId="0" applyFont="1" applyBorder="1" applyAlignment="1">
      <alignment horizontal="center" vertical="center" shrinkToFit="1"/>
    </xf>
    <xf numFmtId="0" fontId="5" fillId="0" borderId="24" xfId="0" applyFont="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pplyProtection="1">
      <alignment horizontal="center" vertical="center" wrapText="1"/>
      <protection locked="0"/>
    </xf>
    <xf numFmtId="0" fontId="5" fillId="0" borderId="24" xfId="0" applyFont="1" applyBorder="1" applyAlignment="1" applyProtection="1">
      <alignment horizontal="center" vertical="center" shrinkToFit="1"/>
      <protection locked="0"/>
    </xf>
    <xf numFmtId="0" fontId="5" fillId="0" borderId="29" xfId="0" applyFont="1" applyBorder="1" applyAlignment="1" applyProtection="1">
      <alignment horizontal="left" vertical="center" wrapText="1"/>
      <protection locked="0"/>
    </xf>
    <xf numFmtId="0" fontId="5" fillId="0" borderId="34" xfId="0" applyFont="1" applyBorder="1" applyAlignment="1" applyProtection="1">
      <alignment horizontal="center" vertical="center" wrapText="1"/>
      <protection locked="0"/>
    </xf>
    <xf numFmtId="0" fontId="5" fillId="0" borderId="65" xfId="0" applyFont="1" applyBorder="1" applyAlignment="1" applyProtection="1">
      <alignment horizontal="center" vertical="center" wrapText="1"/>
      <protection locked="0"/>
    </xf>
    <xf numFmtId="0" fontId="5" fillId="0" borderId="67" xfId="0" applyFont="1" applyBorder="1" applyAlignment="1" applyProtection="1">
      <alignment horizontal="center" vertical="center" wrapText="1"/>
      <protection locked="0"/>
    </xf>
    <xf numFmtId="0" fontId="5" fillId="0" borderId="63" xfId="0" applyFont="1" applyBorder="1" applyAlignment="1" applyProtection="1">
      <alignment horizontal="center" vertical="center" wrapText="1"/>
      <protection locked="0"/>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5" fillId="0" borderId="20" xfId="0" applyFont="1" applyBorder="1" applyAlignment="1">
      <alignment horizontal="left" vertical="center" wrapText="1"/>
    </xf>
    <xf numFmtId="0" fontId="5" fillId="0" borderId="28" xfId="0" applyFont="1" applyBorder="1" applyAlignment="1">
      <alignment horizontal="left" vertical="center" wrapText="1"/>
    </xf>
    <xf numFmtId="0" fontId="5" fillId="0" borderId="0" xfId="0" applyFont="1" applyAlignment="1">
      <alignment horizontal="left" vertical="center" wrapText="1"/>
    </xf>
    <xf numFmtId="0" fontId="5" fillId="0" borderId="9" xfId="0" applyFont="1" applyBorder="1" applyAlignment="1">
      <alignment horizontal="left" vertical="center" wrapText="1"/>
    </xf>
    <xf numFmtId="0" fontId="5" fillId="0" borderId="29"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21" xfId="0" applyFont="1" applyBorder="1" applyAlignment="1">
      <alignment horizontal="left" vertical="center" wrapText="1"/>
    </xf>
    <xf numFmtId="0" fontId="5" fillId="0" borderId="10" xfId="0" applyFont="1" applyBorder="1" applyAlignment="1">
      <alignment horizontal="left" vertical="center" wrapText="1"/>
    </xf>
    <xf numFmtId="0" fontId="5" fillId="0" borderId="5" xfId="0" applyFont="1" applyBorder="1" applyAlignment="1">
      <alignment horizontal="left" vertical="center" wrapText="1"/>
    </xf>
    <xf numFmtId="0" fontId="5" fillId="0" borderId="21" xfId="0" applyFont="1" applyBorder="1" applyAlignment="1">
      <alignment horizontal="center" vertical="center"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0" fontId="5" fillId="0" borderId="21" xfId="0" applyFont="1" applyBorder="1" applyAlignment="1" applyProtection="1">
      <alignment horizontal="center" vertical="center" shrinkToFit="1"/>
      <protection locked="0"/>
    </xf>
    <xf numFmtId="0" fontId="5" fillId="0" borderId="19" xfId="0" applyFont="1" applyBorder="1" applyAlignment="1" applyProtection="1">
      <alignment horizontal="center" vertical="center" shrinkToFit="1"/>
      <protection locked="0"/>
    </xf>
    <xf numFmtId="0" fontId="5" fillId="2" borderId="15" xfId="0" applyFont="1" applyFill="1" applyBorder="1" applyAlignment="1">
      <alignment horizontal="center" vertical="center" wrapText="1"/>
    </xf>
    <xf numFmtId="0" fontId="2" fillId="0" borderId="91" xfId="0" applyFont="1" applyBorder="1" applyAlignment="1">
      <alignment horizontal="left" vertical="center" wrapText="1"/>
    </xf>
    <xf numFmtId="0" fontId="5" fillId="2" borderId="28"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9" xfId="0" applyFont="1" applyFill="1" applyBorder="1" applyAlignment="1">
      <alignment horizontal="center" vertical="center" wrapText="1"/>
    </xf>
    <xf numFmtId="0" fontId="5" fillId="2" borderId="29" xfId="0" applyFont="1" applyFill="1" applyBorder="1" applyAlignment="1">
      <alignment horizontal="center" vertical="center" wrapText="1"/>
    </xf>
    <xf numFmtId="176" fontId="5" fillId="0" borderId="10" xfId="0" applyNumberFormat="1" applyFont="1" applyBorder="1" applyAlignment="1" applyProtection="1">
      <alignment horizontal="center" vertical="center" wrapText="1"/>
      <protection locked="0"/>
    </xf>
    <xf numFmtId="176" fontId="5" fillId="0" borderId="0" xfId="0" applyNumberFormat="1" applyFont="1" applyAlignment="1" applyProtection="1">
      <alignment horizontal="center" vertical="center" wrapText="1"/>
      <protection locked="0"/>
    </xf>
    <xf numFmtId="176" fontId="5" fillId="0" borderId="9" xfId="0" applyNumberFormat="1" applyFont="1" applyBorder="1" applyAlignment="1" applyProtection="1">
      <alignment horizontal="center" vertical="center" wrapText="1"/>
      <protection locked="0"/>
    </xf>
    <xf numFmtId="176" fontId="5" fillId="0" borderId="5" xfId="0" applyNumberFormat="1" applyFont="1" applyBorder="1" applyAlignment="1" applyProtection="1">
      <alignment horizontal="center" vertical="center" wrapText="1"/>
      <protection locked="0"/>
    </xf>
    <xf numFmtId="176" fontId="5" fillId="0" borderId="6" xfId="0" applyNumberFormat="1" applyFont="1" applyBorder="1" applyAlignment="1" applyProtection="1">
      <alignment horizontal="center" vertical="center" wrapText="1"/>
      <protection locked="0"/>
    </xf>
    <xf numFmtId="176" fontId="5" fillId="0" borderId="7" xfId="0" applyNumberFormat="1" applyFont="1" applyBorder="1" applyAlignment="1" applyProtection="1">
      <alignment horizontal="center" vertical="center" wrapText="1"/>
      <protection locked="0"/>
    </xf>
    <xf numFmtId="0" fontId="5" fillId="2" borderId="10" xfId="0" applyFont="1" applyFill="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21" xfId="0" applyFont="1" applyBorder="1" applyAlignment="1" applyProtection="1">
      <alignment horizontal="center" vertical="center" wrapText="1"/>
      <protection locked="0"/>
    </xf>
    <xf numFmtId="0" fontId="5" fillId="0" borderId="26" xfId="0" applyFont="1" applyBorder="1" applyAlignment="1" applyProtection="1">
      <alignment horizontal="left" vertical="center" wrapText="1"/>
      <protection locked="0"/>
    </xf>
    <xf numFmtId="0" fontId="10" fillId="0" borderId="10" xfId="0" applyFont="1" applyBorder="1" applyAlignment="1" applyProtection="1">
      <alignment horizontal="center" wrapText="1"/>
      <protection locked="0"/>
    </xf>
    <xf numFmtId="0" fontId="10" fillId="0" borderId="0" xfId="0" applyFont="1" applyAlignment="1" applyProtection="1">
      <alignment horizontal="center" wrapText="1"/>
      <protection locked="0"/>
    </xf>
    <xf numFmtId="0" fontId="10" fillId="0" borderId="62" xfId="0" applyFont="1" applyBorder="1" applyAlignment="1" applyProtection="1">
      <alignment horizontal="center" wrapText="1"/>
      <protection locked="0"/>
    </xf>
    <xf numFmtId="0" fontId="10" fillId="0" borderId="26" xfId="0" applyFont="1" applyBorder="1" applyAlignment="1" applyProtection="1">
      <alignment horizontal="center" wrapText="1"/>
      <protection locked="0"/>
    </xf>
    <xf numFmtId="0" fontId="10" fillId="0" borderId="24" xfId="0" applyFont="1" applyBorder="1" applyAlignment="1" applyProtection="1">
      <alignment horizontal="center" wrapText="1"/>
      <protection locked="0"/>
    </xf>
    <xf numFmtId="0" fontId="10" fillId="0" borderId="27" xfId="0" applyFont="1" applyBorder="1" applyAlignment="1" applyProtection="1">
      <alignment horizontal="center" wrapText="1"/>
      <protection locked="0"/>
    </xf>
    <xf numFmtId="0" fontId="5" fillId="0" borderId="93" xfId="0" applyFont="1" applyBorder="1" applyAlignment="1" applyProtection="1">
      <alignment horizontal="center" vertical="center" wrapText="1"/>
      <protection locked="0"/>
    </xf>
    <xf numFmtId="0" fontId="5" fillId="0" borderId="86" xfId="0" applyFont="1" applyBorder="1" applyAlignment="1" applyProtection="1">
      <alignment horizontal="center" vertical="center" wrapText="1"/>
      <protection locked="0"/>
    </xf>
    <xf numFmtId="0" fontId="5" fillId="0" borderId="138" xfId="0" applyFont="1" applyBorder="1" applyAlignment="1" applyProtection="1">
      <alignment horizontal="center" vertical="center" wrapText="1"/>
      <protection locked="0"/>
    </xf>
    <xf numFmtId="0" fontId="5" fillId="0" borderId="30" xfId="0" applyFont="1" applyBorder="1" applyAlignment="1" applyProtection="1">
      <alignment horizontal="center" vertical="center" wrapText="1"/>
      <protection locked="0"/>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4" xfId="0" applyFont="1" applyBorder="1" applyAlignment="1">
      <alignment horizontal="center" vertical="center" shrinkToFit="1"/>
    </xf>
    <xf numFmtId="0" fontId="2" fillId="0" borderId="35" xfId="0" applyFont="1" applyBorder="1" applyAlignment="1">
      <alignment horizontal="left" vertical="center" wrapText="1"/>
    </xf>
    <xf numFmtId="0" fontId="2" fillId="0" borderId="24" xfId="0" applyFont="1" applyBorder="1" applyAlignment="1">
      <alignment horizontal="left" vertical="center" wrapText="1"/>
    </xf>
    <xf numFmtId="0" fontId="2" fillId="0" borderId="27" xfId="0" applyFont="1" applyBorder="1" applyAlignment="1">
      <alignment horizontal="left" vertical="center" wrapText="1"/>
    </xf>
    <xf numFmtId="0" fontId="5" fillId="2" borderId="18"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2" borderId="20" xfId="0" applyFont="1" applyFill="1" applyBorder="1" applyAlignment="1">
      <alignment horizontal="center" vertical="center" wrapText="1"/>
    </xf>
    <xf numFmtId="176" fontId="5" fillId="0" borderId="21" xfId="0" applyNumberFormat="1" applyFont="1" applyBorder="1" applyAlignment="1" applyProtection="1">
      <alignment horizontal="center" vertical="center" wrapText="1"/>
      <protection locked="0"/>
    </xf>
    <xf numFmtId="176" fontId="5" fillId="0" borderId="19" xfId="0" applyNumberFormat="1" applyFont="1" applyBorder="1" applyAlignment="1" applyProtection="1">
      <alignment horizontal="center" vertical="center" wrapText="1"/>
      <protection locked="0"/>
    </xf>
    <xf numFmtId="176" fontId="5" fillId="0" borderId="20" xfId="0" applyNumberFormat="1" applyFont="1" applyBorder="1" applyAlignment="1" applyProtection="1">
      <alignment horizontal="center" vertical="center" wrapText="1"/>
      <protection locked="0"/>
    </xf>
    <xf numFmtId="0" fontId="5" fillId="2" borderId="21" xfId="0" applyFont="1" applyFill="1" applyBorder="1" applyAlignment="1">
      <alignment horizontal="center" vertical="center" wrapText="1"/>
    </xf>
    <xf numFmtId="0" fontId="5" fillId="0" borderId="22" xfId="0" applyFont="1" applyBorder="1" applyAlignment="1" applyProtection="1">
      <alignment horizontal="center" vertical="center" wrapText="1"/>
      <protection locked="0"/>
    </xf>
    <xf numFmtId="0" fontId="5" fillId="0" borderId="62" xfId="0" applyFont="1" applyBorder="1" applyAlignment="1" applyProtection="1">
      <alignment horizontal="center" vertical="center" wrapText="1"/>
      <protection locked="0"/>
    </xf>
    <xf numFmtId="0" fontId="3" fillId="2" borderId="0" xfId="0" applyFont="1" applyFill="1" applyAlignment="1">
      <alignment horizontal="center" vertical="center"/>
    </xf>
    <xf numFmtId="0" fontId="19" fillId="0" borderId="0" xfId="0" applyFont="1" applyAlignment="1">
      <alignment horizontal="left" vertical="top" wrapText="1"/>
    </xf>
    <xf numFmtId="0" fontId="19" fillId="0" borderId="24" xfId="0" applyFont="1" applyBorder="1" applyAlignment="1">
      <alignment horizontal="left" vertical="top" wrapText="1"/>
    </xf>
    <xf numFmtId="0" fontId="5" fillId="2" borderId="23" xfId="0" applyFont="1" applyFill="1" applyBorder="1" applyAlignment="1">
      <alignment horizontal="center" vertical="center" wrapText="1"/>
    </xf>
    <xf numFmtId="0" fontId="12" fillId="2" borderId="65" xfId="0" applyFont="1" applyFill="1" applyBorder="1" applyAlignment="1">
      <alignment horizontal="center" vertical="center" wrapText="1"/>
    </xf>
    <xf numFmtId="0" fontId="12" fillId="2" borderId="77" xfId="0" applyFont="1" applyFill="1" applyBorder="1" applyAlignment="1">
      <alignment horizontal="center" vertical="center" wrapText="1"/>
    </xf>
    <xf numFmtId="0" fontId="5" fillId="0" borderId="34" xfId="0" applyFont="1" applyBorder="1" applyAlignment="1" applyProtection="1">
      <alignment horizontal="center" vertical="center" shrinkToFit="1"/>
      <protection locked="0"/>
    </xf>
    <xf numFmtId="0" fontId="5" fillId="0" borderId="69" xfId="0" applyFont="1" applyBorder="1" applyAlignment="1" applyProtection="1">
      <alignment horizontal="center" vertical="center" shrinkToFit="1"/>
      <protection locked="0"/>
    </xf>
    <xf numFmtId="0" fontId="5" fillId="0" borderId="66" xfId="0" applyFont="1" applyBorder="1" applyAlignment="1" applyProtection="1">
      <alignment horizontal="center" vertical="center" shrinkToFit="1"/>
      <protection locked="0"/>
    </xf>
    <xf numFmtId="0" fontId="5" fillId="0" borderId="67" xfId="0" applyFont="1" applyBorder="1" applyAlignment="1" applyProtection="1">
      <alignment horizontal="center" vertical="center" shrinkToFit="1"/>
      <protection locked="0"/>
    </xf>
    <xf numFmtId="0" fontId="5" fillId="0" borderId="68" xfId="0" applyFont="1" applyBorder="1" applyAlignment="1" applyProtection="1">
      <alignment horizontal="center" vertical="center" shrinkToFit="1"/>
      <protection locked="0"/>
    </xf>
    <xf numFmtId="0" fontId="5" fillId="0" borderId="77" xfId="0" applyFont="1" applyBorder="1" applyAlignment="1" applyProtection="1">
      <alignment horizontal="center" vertical="center" shrinkToFit="1"/>
      <protection locked="0"/>
    </xf>
    <xf numFmtId="0" fontId="5" fillId="0" borderId="8" xfId="0" applyFont="1" applyBorder="1" applyAlignment="1">
      <alignment vertical="center"/>
    </xf>
    <xf numFmtId="0" fontId="5" fillId="0" borderId="40" xfId="0" applyFont="1" applyBorder="1" applyAlignment="1">
      <alignment vertical="center"/>
    </xf>
    <xf numFmtId="0" fontId="5" fillId="0" borderId="41" xfId="0" applyFont="1" applyBorder="1" applyAlignment="1">
      <alignment vertical="center"/>
    </xf>
    <xf numFmtId="0" fontId="5" fillId="0" borderId="8" xfId="0" applyFont="1" applyBorder="1" applyAlignment="1">
      <alignment vertical="center" wrapText="1"/>
    </xf>
    <xf numFmtId="0" fontId="5" fillId="0" borderId="40" xfId="0" applyFont="1" applyBorder="1" applyAlignment="1">
      <alignment vertical="center" wrapText="1"/>
    </xf>
    <xf numFmtId="0" fontId="5" fillId="0" borderId="75" xfId="0" applyFont="1" applyBorder="1" applyAlignment="1">
      <alignment vertical="center" wrapText="1"/>
    </xf>
    <xf numFmtId="0" fontId="5" fillId="0" borderId="37" xfId="0" applyFont="1" applyBorder="1" applyAlignment="1">
      <alignment horizontal="left" vertical="center" wrapText="1"/>
    </xf>
    <xf numFmtId="0" fontId="5" fillId="0" borderId="51" xfId="0" applyFont="1" applyBorder="1" applyAlignment="1">
      <alignment horizontal="left" vertical="center" wrapText="1"/>
    </xf>
    <xf numFmtId="0" fontId="5" fillId="0" borderId="38" xfId="0" applyFont="1" applyBorder="1" applyAlignment="1">
      <alignment horizontal="left" vertical="center" wrapText="1"/>
    </xf>
    <xf numFmtId="0" fontId="5" fillId="0" borderId="76" xfId="0" applyFont="1" applyBorder="1" applyAlignment="1">
      <alignment horizontal="left" vertical="center" wrapText="1"/>
    </xf>
    <xf numFmtId="0" fontId="2" fillId="5" borderId="24" xfId="0" applyFont="1" applyFill="1" applyBorder="1" applyAlignment="1">
      <alignment horizontal="left" vertical="center" wrapText="1"/>
    </xf>
    <xf numFmtId="0" fontId="5" fillId="0" borderId="52"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53" xfId="0" applyFont="1" applyBorder="1" applyAlignment="1">
      <alignment horizontal="left" vertical="center" wrapText="1"/>
    </xf>
    <xf numFmtId="0" fontId="5" fillId="0" borderId="54" xfId="0" applyFont="1" applyBorder="1" applyAlignment="1">
      <alignment horizontal="left" vertical="center" wrapText="1"/>
    </xf>
    <xf numFmtId="0" fontId="5" fillId="0" borderId="24" xfId="0" applyFont="1" applyBorder="1" applyAlignment="1">
      <alignment horizontal="left" vertical="center" wrapText="1"/>
    </xf>
    <xf numFmtId="0" fontId="5" fillId="0" borderId="25" xfId="0" applyFont="1" applyBorder="1" applyAlignment="1">
      <alignment horizontal="left" vertical="center" wrapText="1"/>
    </xf>
    <xf numFmtId="0" fontId="5" fillId="0" borderId="131" xfId="0" applyFont="1" applyBorder="1" applyAlignment="1">
      <alignment vertical="center" wrapText="1"/>
    </xf>
    <xf numFmtId="0" fontId="5" fillId="0" borderId="132" xfId="0" applyFont="1" applyBorder="1" applyAlignment="1">
      <alignment vertical="center" wrapText="1"/>
    </xf>
    <xf numFmtId="0" fontId="5" fillId="0" borderId="133" xfId="0" applyFont="1" applyBorder="1" applyAlignment="1">
      <alignmen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5" fillId="0" borderId="30" xfId="0" applyFont="1" applyBorder="1" applyAlignment="1">
      <alignment vertical="center" wrapText="1"/>
    </xf>
    <xf numFmtId="0" fontId="5" fillId="0" borderId="41" xfId="0" applyFont="1" applyBorder="1" applyAlignment="1">
      <alignment vertical="center" wrapText="1"/>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39" xfId="0" applyFont="1" applyBorder="1" applyAlignment="1">
      <alignment vertical="center" wrapText="1"/>
    </xf>
    <xf numFmtId="0" fontId="5" fillId="0" borderId="55" xfId="0" applyFont="1" applyBorder="1" applyAlignment="1">
      <alignment horizontal="center" vertical="center" wrapText="1"/>
    </xf>
    <xf numFmtId="0" fontId="5" fillId="0" borderId="60" xfId="0" applyFont="1" applyBorder="1" applyAlignment="1">
      <alignment vertical="center" wrapText="1"/>
    </xf>
    <xf numFmtId="0" fontId="5" fillId="0" borderId="72" xfId="0" applyFont="1" applyBorder="1" applyAlignment="1">
      <alignment vertical="center" wrapText="1"/>
    </xf>
    <xf numFmtId="0" fontId="5" fillId="0" borderId="1" xfId="0" applyFont="1" applyBorder="1" applyAlignment="1">
      <alignment vertical="center" wrapText="1"/>
    </xf>
    <xf numFmtId="0" fontId="5" fillId="0" borderId="14" xfId="0" applyFont="1" applyBorder="1" applyAlignment="1">
      <alignment vertical="center" wrapText="1"/>
    </xf>
    <xf numFmtId="0" fontId="5" fillId="0" borderId="61" xfId="0" applyFont="1" applyBorder="1" applyAlignment="1">
      <alignment vertical="center" wrapText="1"/>
    </xf>
    <xf numFmtId="0" fontId="5" fillId="0" borderId="73" xfId="0" applyFont="1" applyBorder="1" applyAlignment="1">
      <alignment vertical="center" wrapText="1"/>
    </xf>
    <xf numFmtId="0" fontId="12" fillId="2" borderId="47" xfId="0" applyFont="1" applyFill="1" applyBorder="1" applyAlignment="1" applyProtection="1">
      <alignment horizontal="center" vertical="center" wrapText="1"/>
      <protection locked="0"/>
    </xf>
    <xf numFmtId="0" fontId="12" fillId="2" borderId="48" xfId="0" applyFont="1" applyFill="1" applyBorder="1" applyAlignment="1" applyProtection="1">
      <alignment horizontal="center" vertical="center" wrapText="1"/>
      <protection locked="0"/>
    </xf>
    <xf numFmtId="0" fontId="12" fillId="2" borderId="49" xfId="0" applyFont="1" applyFill="1" applyBorder="1" applyAlignment="1" applyProtection="1">
      <alignment horizontal="center" vertical="center" wrapText="1"/>
      <protection locked="0"/>
    </xf>
    <xf numFmtId="0" fontId="12" fillId="2" borderId="50" xfId="0" applyFont="1" applyFill="1" applyBorder="1" applyAlignment="1" applyProtection="1">
      <alignment horizontal="center" vertical="center" wrapText="1"/>
      <protection locked="0"/>
    </xf>
    <xf numFmtId="0" fontId="11" fillId="2" borderId="50" xfId="0" applyFont="1" applyFill="1" applyBorder="1" applyAlignment="1" applyProtection="1">
      <alignment horizontal="center" vertical="center" wrapText="1"/>
      <protection locked="0"/>
    </xf>
    <xf numFmtId="0" fontId="11" fillId="2" borderId="48" xfId="0" applyFont="1" applyFill="1" applyBorder="1" applyAlignment="1" applyProtection="1">
      <alignment horizontal="center" vertical="center" wrapText="1"/>
      <protection locked="0"/>
    </xf>
    <xf numFmtId="0" fontId="11" fillId="2" borderId="70" xfId="0" applyFont="1" applyFill="1" applyBorder="1" applyAlignment="1" applyProtection="1">
      <alignment horizontal="center" vertical="center" wrapText="1"/>
      <protection locked="0"/>
    </xf>
    <xf numFmtId="0" fontId="5" fillId="0" borderId="58" xfId="0" applyFont="1" applyBorder="1" applyAlignment="1">
      <alignment vertical="center" wrapText="1"/>
    </xf>
    <xf numFmtId="0" fontId="5" fillId="0" borderId="53" xfId="0" applyFont="1" applyBorder="1" applyAlignment="1">
      <alignment vertical="center" wrapText="1"/>
    </xf>
    <xf numFmtId="0" fontId="5" fillId="0" borderId="54" xfId="0" applyFont="1" applyBorder="1" applyAlignment="1">
      <alignment vertical="center" wrapText="1"/>
    </xf>
    <xf numFmtId="0" fontId="5" fillId="0" borderId="134" xfId="0" applyFont="1" applyBorder="1" applyAlignment="1">
      <alignment vertical="center" wrapText="1"/>
    </xf>
    <xf numFmtId="0" fontId="5" fillId="0" borderId="135" xfId="0" applyFont="1" applyBorder="1" applyAlignment="1">
      <alignment vertical="center" wrapText="1"/>
    </xf>
    <xf numFmtId="0" fontId="5" fillId="0" borderId="136" xfId="0" applyFont="1" applyBorder="1" applyAlignment="1">
      <alignment vertical="center" wrapText="1"/>
    </xf>
    <xf numFmtId="0" fontId="5" fillId="0" borderId="56" xfId="0" applyFont="1" applyBorder="1" applyAlignment="1">
      <alignment horizontal="left" vertical="center" wrapText="1"/>
    </xf>
    <xf numFmtId="0" fontId="5" fillId="0" borderId="57" xfId="0" applyFont="1" applyBorder="1" applyAlignment="1">
      <alignment horizontal="left" vertical="center" wrapText="1"/>
    </xf>
    <xf numFmtId="0" fontId="5" fillId="0" borderId="59" xfId="0" applyFont="1" applyBorder="1" applyAlignment="1">
      <alignment vertical="center" wrapText="1"/>
    </xf>
    <xf numFmtId="0" fontId="5" fillId="0" borderId="56" xfId="0" applyFont="1" applyBorder="1" applyAlignment="1">
      <alignment vertical="center" wrapText="1"/>
    </xf>
    <xf numFmtId="0" fontId="5" fillId="0" borderId="57" xfId="0" applyFont="1" applyBorder="1" applyAlignment="1">
      <alignment vertical="center" wrapText="1"/>
    </xf>
    <xf numFmtId="0" fontId="5" fillId="0" borderId="71" xfId="0" applyFont="1" applyBorder="1" applyAlignment="1">
      <alignment vertical="center" wrapText="1"/>
    </xf>
    <xf numFmtId="0" fontId="5" fillId="0" borderId="74" xfId="0" applyFont="1" applyBorder="1" applyAlignment="1">
      <alignment vertical="center" wrapText="1"/>
    </xf>
    <xf numFmtId="0" fontId="2" fillId="2" borderId="13"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0" borderId="1" xfId="0" applyFont="1" applyBorder="1" applyAlignment="1" applyProtection="1">
      <alignment horizontal="center" vertical="center" wrapText="1"/>
      <protection locked="0"/>
    </xf>
    <xf numFmtId="0" fontId="2" fillId="0" borderId="42" xfId="0" applyFont="1" applyBorder="1" applyAlignment="1" applyProtection="1">
      <alignment horizontal="center" vertical="center" wrapText="1"/>
      <protection locked="0"/>
    </xf>
    <xf numFmtId="0" fontId="2" fillId="0" borderId="16" xfId="0" applyFont="1" applyBorder="1" applyAlignment="1" applyProtection="1">
      <alignment horizontal="center" vertical="center" wrapText="1"/>
      <protection locked="0"/>
    </xf>
    <xf numFmtId="0" fontId="2" fillId="2" borderId="42" xfId="0" applyFont="1" applyFill="1" applyBorder="1" applyAlignment="1">
      <alignment horizontal="center" vertical="center" wrapText="1"/>
    </xf>
    <xf numFmtId="49" fontId="46" fillId="0" borderId="42" xfId="3" applyNumberFormat="1" applyBorder="1" applyAlignment="1" applyProtection="1">
      <alignment horizontal="center" vertical="center" wrapText="1"/>
      <protection locked="0"/>
    </xf>
    <xf numFmtId="49" fontId="2" fillId="0" borderId="42" xfId="0" applyNumberFormat="1" applyFont="1" applyBorder="1" applyAlignment="1" applyProtection="1">
      <alignment horizontal="center" vertical="center" wrapText="1"/>
      <protection locked="0"/>
    </xf>
    <xf numFmtId="49" fontId="2" fillId="0" borderId="63" xfId="0" applyNumberFormat="1" applyFont="1" applyBorder="1" applyAlignment="1" applyProtection="1">
      <alignment horizontal="center" vertical="center" wrapText="1"/>
      <protection locked="0"/>
    </xf>
    <xf numFmtId="49" fontId="2" fillId="0" borderId="16" xfId="0" applyNumberFormat="1" applyFont="1" applyBorder="1" applyAlignment="1" applyProtection="1">
      <alignment horizontal="center" vertical="center" wrapText="1"/>
      <protection locked="0"/>
    </xf>
    <xf numFmtId="49" fontId="2" fillId="0" borderId="17" xfId="0" applyNumberFormat="1" applyFont="1" applyBorder="1" applyAlignment="1" applyProtection="1">
      <alignment horizontal="center" vertical="center" wrapText="1"/>
      <protection locked="0"/>
    </xf>
    <xf numFmtId="0" fontId="2" fillId="2" borderId="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41"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0" borderId="1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2" borderId="78" xfId="0" applyFont="1" applyFill="1" applyBorder="1" applyAlignment="1">
      <alignment horizontal="center" vertical="center" wrapText="1"/>
    </xf>
    <xf numFmtId="0" fontId="2" fillId="2" borderId="118" xfId="0" applyFont="1" applyFill="1" applyBorder="1" applyAlignment="1">
      <alignment horizontal="center" vertical="center" wrapText="1"/>
    </xf>
    <xf numFmtId="0" fontId="2" fillId="2" borderId="119" xfId="0" applyFont="1" applyFill="1" applyBorder="1" applyAlignment="1">
      <alignment horizontal="center" vertical="center" wrapText="1"/>
    </xf>
    <xf numFmtId="0" fontId="2" fillId="0" borderId="9"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49" fontId="59" fillId="2" borderId="8" xfId="0" applyNumberFormat="1" applyFont="1" applyFill="1" applyBorder="1" applyAlignment="1">
      <alignment horizontal="center" vertical="center" wrapText="1"/>
    </xf>
    <xf numFmtId="49" fontId="59" fillId="2" borderId="40" xfId="0" applyNumberFormat="1" applyFont="1" applyFill="1" applyBorder="1" applyAlignment="1">
      <alignment horizontal="center" vertical="center" wrapText="1"/>
    </xf>
    <xf numFmtId="180" fontId="5" fillId="0" borderId="37" xfId="0" applyNumberFormat="1" applyFont="1" applyBorder="1" applyAlignment="1" applyProtection="1">
      <alignment horizontal="center" vertical="center" wrapText="1"/>
      <protection locked="0"/>
    </xf>
    <xf numFmtId="180" fontId="5" fillId="0" borderId="51" xfId="0" applyNumberFormat="1" applyFont="1" applyBorder="1" applyAlignment="1" applyProtection="1">
      <alignment horizontal="center" vertical="center" wrapText="1"/>
      <protection locked="0"/>
    </xf>
    <xf numFmtId="49" fontId="5" fillId="0" borderId="2" xfId="0" applyNumberFormat="1" applyFont="1" applyBorder="1" applyAlignment="1" applyProtection="1">
      <alignment horizontal="center" vertical="center" wrapText="1"/>
      <protection locked="0"/>
    </xf>
    <xf numFmtId="49" fontId="5" fillId="0" borderId="3" xfId="0" applyNumberFormat="1" applyFont="1" applyBorder="1" applyAlignment="1" applyProtection="1">
      <alignment horizontal="center" vertical="center" wrapText="1"/>
      <protection locked="0"/>
    </xf>
    <xf numFmtId="49" fontId="5" fillId="0" borderId="4" xfId="0" applyNumberFormat="1" applyFont="1" applyBorder="1" applyAlignment="1" applyProtection="1">
      <alignment horizontal="center" vertical="center" wrapText="1"/>
      <protection locked="0"/>
    </xf>
    <xf numFmtId="49" fontId="5" fillId="0" borderId="26" xfId="0" applyNumberFormat="1" applyFont="1" applyBorder="1" applyAlignment="1" applyProtection="1">
      <alignment horizontal="center" vertical="center" wrapText="1"/>
      <protection locked="0"/>
    </xf>
    <xf numFmtId="49" fontId="5" fillId="0" borderId="24" xfId="0" applyNumberFormat="1" applyFont="1" applyBorder="1" applyAlignment="1" applyProtection="1">
      <alignment horizontal="center" vertical="center" wrapText="1"/>
      <protection locked="0"/>
    </xf>
    <xf numFmtId="49" fontId="5" fillId="0" borderId="25" xfId="0" applyNumberFormat="1" applyFont="1" applyBorder="1" applyAlignment="1" applyProtection="1">
      <alignment horizontal="center" vertical="center" wrapText="1"/>
      <protection locked="0"/>
    </xf>
    <xf numFmtId="0" fontId="2" fillId="0" borderId="96" xfId="0" applyFont="1" applyBorder="1" applyAlignment="1" applyProtection="1">
      <alignment horizontal="center" vertical="center" wrapText="1"/>
      <protection locked="0"/>
    </xf>
    <xf numFmtId="0" fontId="2" fillId="0" borderId="137" xfId="0" applyFont="1" applyBorder="1" applyAlignment="1" applyProtection="1">
      <alignment horizontal="center" vertical="center" wrapText="1"/>
      <protection locked="0"/>
    </xf>
    <xf numFmtId="0" fontId="2" fillId="0" borderId="30" xfId="0" applyFont="1" applyBorder="1" applyAlignment="1" applyProtection="1">
      <alignment horizontal="center" vertical="center" wrapText="1"/>
      <protection locked="0"/>
    </xf>
    <xf numFmtId="0" fontId="2" fillId="2" borderId="21"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0" borderId="21" xfId="0" applyFont="1" applyBorder="1" applyAlignment="1" applyProtection="1">
      <alignment horizontal="center" vertical="center" wrapText="1"/>
      <protection locked="0"/>
    </xf>
    <xf numFmtId="0" fontId="2" fillId="0" borderId="19" xfId="0" applyFont="1" applyBorder="1" applyAlignment="1" applyProtection="1">
      <alignment horizontal="center" vertical="center" wrapText="1"/>
      <protection locked="0"/>
    </xf>
    <xf numFmtId="0" fontId="2" fillId="0" borderId="22" xfId="0" applyFont="1" applyBorder="1" applyAlignment="1" applyProtection="1">
      <alignment horizontal="center" vertical="center" wrapText="1"/>
      <protection locked="0"/>
    </xf>
    <xf numFmtId="0" fontId="2" fillId="0" borderId="120" xfId="0" applyFont="1" applyBorder="1" applyAlignment="1" applyProtection="1">
      <alignment horizontal="center" vertical="center" wrapText="1"/>
      <protection locked="0"/>
    </xf>
    <xf numFmtId="0" fontId="2" fillId="0" borderId="121" xfId="0" applyFont="1" applyBorder="1" applyAlignment="1" applyProtection="1">
      <alignment horizontal="center" vertical="center" wrapText="1"/>
      <protection locked="0"/>
    </xf>
    <xf numFmtId="0" fontId="2" fillId="0" borderId="122" xfId="0" applyFont="1" applyBorder="1" applyAlignment="1" applyProtection="1">
      <alignment horizontal="center" vertical="center" wrapText="1"/>
      <protection locked="0"/>
    </xf>
    <xf numFmtId="0" fontId="2" fillId="2" borderId="115" xfId="0" applyFont="1" applyFill="1" applyBorder="1" applyAlignment="1">
      <alignment horizontal="center" vertical="center" wrapText="1"/>
    </xf>
    <xf numFmtId="0" fontId="2" fillId="2" borderId="116" xfId="0" applyFont="1" applyFill="1" applyBorder="1" applyAlignment="1">
      <alignment horizontal="center" vertical="center" wrapText="1"/>
    </xf>
    <xf numFmtId="0" fontId="2" fillId="0" borderId="63" xfId="0" applyFont="1" applyBorder="1" applyAlignment="1" applyProtection="1">
      <alignment horizontal="center" vertical="center" wrapText="1"/>
      <protection locked="0"/>
    </xf>
    <xf numFmtId="0" fontId="2" fillId="0" borderId="116" xfId="0" applyFont="1" applyBorder="1" applyAlignment="1" applyProtection="1">
      <alignment horizontal="center" vertical="center" wrapText="1"/>
      <protection locked="0"/>
    </xf>
    <xf numFmtId="0" fontId="2" fillId="0" borderId="117" xfId="0" applyFont="1" applyBorder="1" applyAlignment="1" applyProtection="1">
      <alignment horizontal="center" vertical="center" wrapText="1"/>
      <protection locked="0"/>
    </xf>
    <xf numFmtId="0" fontId="2" fillId="0" borderId="124" xfId="0" applyFont="1" applyBorder="1" applyAlignment="1" applyProtection="1">
      <alignment horizontal="center" vertical="center"/>
      <protection locked="0"/>
    </xf>
    <xf numFmtId="0" fontId="2" fillId="0" borderId="32" xfId="0" applyFont="1" applyBorder="1" applyAlignment="1" applyProtection="1">
      <alignment horizontal="center" vertical="center"/>
      <protection locked="0"/>
    </xf>
    <xf numFmtId="0" fontId="2" fillId="0" borderId="125"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40" xfId="0" applyFont="1" applyBorder="1" applyAlignment="1" applyProtection="1">
      <alignment horizontal="center" vertical="center"/>
      <protection locked="0"/>
    </xf>
    <xf numFmtId="0" fontId="2" fillId="0" borderId="75" xfId="0" applyFont="1" applyBorder="1" applyAlignment="1" applyProtection="1">
      <alignment horizontal="center" vertical="center"/>
      <protection locked="0"/>
    </xf>
    <xf numFmtId="0" fontId="2" fillId="0" borderId="37" xfId="0" applyFont="1" applyBorder="1" applyAlignment="1" applyProtection="1">
      <alignment horizontal="center" vertical="center"/>
      <protection locked="0"/>
    </xf>
    <xf numFmtId="0" fontId="2" fillId="0" borderId="51" xfId="0" applyFont="1" applyBorder="1" applyAlignment="1" applyProtection="1">
      <alignment horizontal="center" vertical="center"/>
      <protection locked="0"/>
    </xf>
    <xf numFmtId="0" fontId="2" fillId="0" borderId="76" xfId="0" applyFont="1" applyBorder="1" applyAlignment="1" applyProtection="1">
      <alignment horizontal="center" vertical="center"/>
      <protection locked="0"/>
    </xf>
    <xf numFmtId="0" fontId="5" fillId="2" borderId="31" xfId="0" applyFont="1" applyFill="1" applyBorder="1" applyAlignment="1">
      <alignment horizontal="center" vertical="center" wrapText="1"/>
    </xf>
    <xf numFmtId="0" fontId="5" fillId="0" borderId="3"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0" fontId="5" fillId="0" borderId="24" xfId="0" applyFont="1" applyBorder="1" applyAlignment="1" applyProtection="1">
      <alignment horizontal="center" vertical="center"/>
      <protection locked="0"/>
    </xf>
    <xf numFmtId="0" fontId="5" fillId="0" borderId="27" xfId="0" applyFont="1" applyBorder="1" applyAlignment="1" applyProtection="1">
      <alignment horizontal="center" vertical="center"/>
      <protection locked="0"/>
    </xf>
    <xf numFmtId="0" fontId="35" fillId="2" borderId="31" xfId="0" applyFont="1" applyFill="1" applyBorder="1" applyAlignment="1">
      <alignment horizontal="center" vertical="center" wrapText="1"/>
    </xf>
    <xf numFmtId="0" fontId="35" fillId="2" borderId="3" xfId="0" applyFont="1" applyFill="1" applyBorder="1" applyAlignment="1">
      <alignment horizontal="center" vertical="center" wrapText="1"/>
    </xf>
    <xf numFmtId="0" fontId="35" fillId="2" borderId="4" xfId="0" applyFont="1" applyFill="1" applyBorder="1" applyAlignment="1">
      <alignment horizontal="center" vertical="center" wrapText="1"/>
    </xf>
    <xf numFmtId="0" fontId="35" fillId="2" borderId="29" xfId="0" applyFont="1" applyFill="1" applyBorder="1" applyAlignment="1">
      <alignment horizontal="center" vertical="center" wrapText="1"/>
    </xf>
    <xf numFmtId="0" fontId="35" fillId="2" borderId="6" xfId="0" applyFont="1" applyFill="1" applyBorder="1" applyAlignment="1">
      <alignment horizontal="center" vertical="center" wrapText="1"/>
    </xf>
    <xf numFmtId="0" fontId="35" fillId="2" borderId="7" xfId="0" applyFont="1" applyFill="1" applyBorder="1" applyAlignment="1">
      <alignment horizontal="center" vertical="center" wrapText="1"/>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2" fillId="0" borderId="8" xfId="0" applyFont="1" applyBorder="1" applyAlignment="1" applyProtection="1">
      <alignment horizontal="center" vertical="center" wrapText="1"/>
      <protection locked="0"/>
    </xf>
    <xf numFmtId="0" fontId="2" fillId="0" borderId="41" xfId="0" applyFont="1" applyBorder="1" applyAlignment="1" applyProtection="1">
      <alignment horizontal="center" vertical="center" wrapText="1"/>
      <protection locked="0"/>
    </xf>
    <xf numFmtId="0" fontId="2" fillId="0" borderId="40" xfId="0" applyFont="1" applyBorder="1" applyAlignment="1" applyProtection="1">
      <alignment horizontal="center" vertical="center" wrapText="1"/>
      <protection locked="0"/>
    </xf>
    <xf numFmtId="0" fontId="2" fillId="0" borderId="75" xfId="0" applyFont="1" applyBorder="1" applyAlignment="1" applyProtection="1">
      <alignment horizontal="center" vertical="center" wrapText="1"/>
      <protection locked="0"/>
    </xf>
    <xf numFmtId="0" fontId="6" fillId="2" borderId="8" xfId="0" applyFont="1" applyFill="1" applyBorder="1" applyAlignment="1">
      <alignment horizontal="center" vertical="center"/>
    </xf>
    <xf numFmtId="0" fontId="6" fillId="2" borderId="40" xfId="0" applyFont="1" applyFill="1" applyBorder="1" applyAlignment="1">
      <alignment horizontal="center" vertical="center"/>
    </xf>
    <xf numFmtId="0" fontId="6" fillId="2" borderId="41" xfId="0" applyFont="1" applyFill="1" applyBorder="1" applyAlignment="1">
      <alignment horizontal="center" vertical="center"/>
    </xf>
    <xf numFmtId="0" fontId="5" fillId="0" borderId="113" xfId="0" applyFont="1" applyBorder="1" applyAlignment="1" applyProtection="1">
      <alignment horizontal="center" vertical="center" wrapText="1"/>
      <protection locked="0"/>
    </xf>
    <xf numFmtId="0" fontId="5" fillId="0" borderId="114" xfId="0" applyFont="1" applyBorder="1" applyAlignment="1" applyProtection="1">
      <alignment horizontal="center" vertical="center" wrapText="1"/>
      <protection locked="0"/>
    </xf>
    <xf numFmtId="0" fontId="5" fillId="0" borderId="31"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30"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30" xfId="0" applyFont="1" applyBorder="1" applyAlignment="1" applyProtection="1">
      <alignment horizontal="center" vertical="center"/>
      <protection locked="0"/>
    </xf>
    <xf numFmtId="0" fontId="5" fillId="5" borderId="19" xfId="0" applyFont="1" applyFill="1" applyBorder="1" applyAlignment="1" applyProtection="1">
      <alignment horizontal="center" vertical="center" shrinkToFit="1"/>
      <protection locked="0"/>
    </xf>
    <xf numFmtId="0" fontId="5" fillId="5" borderId="6" xfId="0" applyFont="1" applyFill="1" applyBorder="1" applyAlignment="1" applyProtection="1">
      <alignment horizontal="center" vertical="center" shrinkToFit="1"/>
      <protection locked="0"/>
    </xf>
    <xf numFmtId="0" fontId="5" fillId="5" borderId="19" xfId="0" applyFont="1" applyFill="1" applyBorder="1" applyAlignment="1" applyProtection="1">
      <alignment horizontal="center" vertical="center" wrapText="1"/>
      <protection locked="0"/>
    </xf>
    <xf numFmtId="0" fontId="5" fillId="5" borderId="126" xfId="0" applyFont="1" applyFill="1" applyBorder="1" applyAlignment="1" applyProtection="1">
      <alignment horizontal="center" vertical="center" wrapText="1"/>
      <protection locked="0"/>
    </xf>
    <xf numFmtId="0" fontId="5" fillId="5" borderId="6" xfId="0" applyFont="1" applyFill="1" applyBorder="1" applyAlignment="1" applyProtection="1">
      <alignment horizontal="center" vertical="center" wrapText="1"/>
      <protection locked="0"/>
    </xf>
    <xf numFmtId="0" fontId="5" fillId="5" borderId="112" xfId="0" applyFont="1" applyFill="1" applyBorder="1" applyAlignment="1" applyProtection="1">
      <alignment horizontal="center" vertical="center" wrapText="1"/>
      <protection locked="0"/>
    </xf>
    <xf numFmtId="0" fontId="5" fillId="5" borderId="33"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center" vertical="center" wrapText="1"/>
      <protection locked="0"/>
    </xf>
    <xf numFmtId="0" fontId="5" fillId="5" borderId="124" xfId="0" applyFont="1" applyFill="1" applyBorder="1" applyAlignment="1" applyProtection="1">
      <alignment horizontal="center" vertical="center" wrapText="1"/>
      <protection locked="0"/>
    </xf>
    <xf numFmtId="0" fontId="5" fillId="5" borderId="41" xfId="0" applyFont="1" applyFill="1" applyBorder="1" applyAlignment="1" applyProtection="1">
      <alignment horizontal="center" vertical="center" wrapText="1"/>
      <protection locked="0"/>
    </xf>
    <xf numFmtId="0" fontId="5" fillId="5" borderId="1" xfId="0" applyFont="1" applyFill="1" applyBorder="1" applyAlignment="1" applyProtection="1">
      <alignment horizontal="center" vertical="center" wrapText="1"/>
      <protection locked="0"/>
    </xf>
    <xf numFmtId="0" fontId="5" fillId="5" borderId="8" xfId="0" applyFont="1" applyFill="1" applyBorder="1" applyAlignment="1" applyProtection="1">
      <alignment horizontal="center" vertical="center" wrapText="1"/>
      <protection locked="0"/>
    </xf>
    <xf numFmtId="0" fontId="5" fillId="5" borderId="38" xfId="0" applyFont="1" applyFill="1" applyBorder="1" applyAlignment="1" applyProtection="1">
      <alignment horizontal="center" vertical="center" wrapText="1"/>
      <protection locked="0"/>
    </xf>
    <xf numFmtId="0" fontId="5" fillId="5" borderId="16" xfId="0" applyFont="1" applyFill="1" applyBorder="1" applyAlignment="1" applyProtection="1">
      <alignment horizontal="center" vertical="center" wrapText="1"/>
      <protection locked="0"/>
    </xf>
    <xf numFmtId="0" fontId="5" fillId="5" borderId="37" xfId="0" applyFont="1" applyFill="1" applyBorder="1" applyAlignment="1" applyProtection="1">
      <alignment horizontal="center" vertical="center" wrapText="1"/>
      <protection locked="0"/>
    </xf>
    <xf numFmtId="0" fontId="5" fillId="5" borderId="0" xfId="0" applyFont="1" applyFill="1" applyAlignment="1" applyProtection="1">
      <alignment horizontal="center" vertical="center" shrinkToFit="1"/>
      <protection locked="0"/>
    </xf>
    <xf numFmtId="0" fontId="5" fillId="5" borderId="24" xfId="0" applyFont="1" applyFill="1" applyBorder="1" applyAlignment="1" applyProtection="1">
      <alignment horizontal="center" vertical="center" shrinkToFit="1"/>
      <protection locked="0"/>
    </xf>
    <xf numFmtId="0" fontId="5" fillId="5" borderId="0" xfId="0" applyFont="1" applyFill="1" applyAlignment="1" applyProtection="1">
      <alignment horizontal="center" vertical="center" wrapText="1"/>
      <protection locked="0"/>
    </xf>
    <xf numFmtId="0" fontId="5" fillId="5" borderId="113" xfId="0" applyFont="1" applyFill="1" applyBorder="1" applyAlignment="1" applyProtection="1">
      <alignment horizontal="center" vertical="center" wrapText="1"/>
      <protection locked="0"/>
    </xf>
    <xf numFmtId="0" fontId="5" fillId="5" borderId="24" xfId="0" applyFont="1" applyFill="1" applyBorder="1" applyAlignment="1" applyProtection="1">
      <alignment horizontal="center" vertical="center" wrapText="1"/>
      <protection locked="0"/>
    </xf>
    <xf numFmtId="0" fontId="5" fillId="5" borderId="114" xfId="0" applyFont="1" applyFill="1" applyBorder="1" applyAlignment="1" applyProtection="1">
      <alignment horizontal="center" vertical="center" wrapText="1"/>
      <protection locked="0"/>
    </xf>
    <xf numFmtId="0" fontId="35" fillId="0" borderId="21" xfId="0" applyFont="1" applyBorder="1" applyAlignment="1" applyProtection="1">
      <alignment horizontal="center" vertical="center" wrapText="1"/>
      <protection locked="0"/>
    </xf>
    <xf numFmtId="0" fontId="35" fillId="0" borderId="19" xfId="0" applyFont="1" applyBorder="1" applyAlignment="1" applyProtection="1">
      <alignment horizontal="center" vertical="center" wrapText="1"/>
      <protection locked="0"/>
    </xf>
    <xf numFmtId="0" fontId="35" fillId="0" borderId="20" xfId="0" applyFont="1" applyBorder="1" applyAlignment="1" applyProtection="1">
      <alignment horizontal="center" vertical="center" wrapText="1"/>
      <protection locked="0"/>
    </xf>
    <xf numFmtId="0" fontId="35" fillId="0" borderId="10" xfId="0" applyFont="1" applyBorder="1" applyAlignment="1" applyProtection="1">
      <alignment horizontal="center" vertical="center" wrapText="1"/>
      <protection locked="0"/>
    </xf>
    <xf numFmtId="0" fontId="35" fillId="0" borderId="0" xfId="0" applyFont="1" applyAlignment="1" applyProtection="1">
      <alignment horizontal="center" vertical="center" wrapText="1"/>
      <protection locked="0"/>
    </xf>
    <xf numFmtId="0" fontId="35" fillId="0" borderId="9" xfId="0" applyFont="1" applyBorder="1" applyAlignment="1" applyProtection="1">
      <alignment horizontal="center" vertical="center" wrapText="1"/>
      <protection locked="0"/>
    </xf>
    <xf numFmtId="0" fontId="35" fillId="0" borderId="26" xfId="0" applyFont="1" applyBorder="1" applyAlignment="1" applyProtection="1">
      <alignment horizontal="center" vertical="center" wrapText="1"/>
      <protection locked="0"/>
    </xf>
    <xf numFmtId="0" fontId="35" fillId="0" borderId="24" xfId="0" applyFont="1" applyBorder="1" applyAlignment="1" applyProtection="1">
      <alignment horizontal="center" vertical="center" wrapText="1"/>
      <protection locked="0"/>
    </xf>
    <xf numFmtId="0" fontId="35" fillId="0" borderId="25" xfId="0" applyFont="1" applyBorder="1" applyAlignment="1" applyProtection="1">
      <alignment horizontal="center" vertical="center" wrapText="1"/>
      <protection locked="0"/>
    </xf>
    <xf numFmtId="0" fontId="5" fillId="5" borderId="3" xfId="0" applyFont="1" applyFill="1" applyBorder="1" applyAlignment="1" applyProtection="1">
      <alignment horizontal="center" vertical="center" wrapText="1"/>
      <protection locked="0"/>
    </xf>
    <xf numFmtId="0" fontId="5" fillId="5" borderId="111" xfId="0" applyFont="1" applyFill="1" applyBorder="1" applyAlignment="1" applyProtection="1">
      <alignment horizontal="center" vertical="center" wrapText="1"/>
      <protection locked="0"/>
    </xf>
    <xf numFmtId="0" fontId="5" fillId="5" borderId="4" xfId="0" applyFont="1" applyFill="1" applyBorder="1" applyAlignment="1" applyProtection="1">
      <alignment horizontal="center" vertical="center" wrapText="1"/>
      <protection locked="0"/>
    </xf>
    <xf numFmtId="0" fontId="5" fillId="5" borderId="34" xfId="0" applyFont="1" applyFill="1" applyBorder="1" applyAlignment="1" applyProtection="1">
      <alignment horizontal="center" vertical="center" wrapText="1"/>
      <protection locked="0"/>
    </xf>
    <xf numFmtId="0" fontId="5" fillId="5" borderId="2" xfId="0" applyFont="1" applyFill="1" applyBorder="1" applyAlignment="1" applyProtection="1">
      <alignment horizontal="center" vertical="center" wrapText="1"/>
      <protection locked="0"/>
    </xf>
    <xf numFmtId="0" fontId="5" fillId="2" borderId="21" xfId="0" applyFont="1" applyFill="1" applyBorder="1" applyAlignment="1" applyProtection="1">
      <alignment horizontal="center" vertical="center" wrapText="1"/>
      <protection locked="0"/>
    </xf>
    <xf numFmtId="0" fontId="5" fillId="2" borderId="19" xfId="0" applyFont="1" applyFill="1" applyBorder="1" applyAlignment="1" applyProtection="1">
      <alignment horizontal="center" vertical="center" wrapText="1"/>
      <protection locked="0"/>
    </xf>
    <xf numFmtId="0" fontId="5" fillId="2" borderId="20" xfId="0" applyFont="1" applyFill="1" applyBorder="1" applyAlignment="1" applyProtection="1">
      <alignment horizontal="center" vertical="center" wrapText="1"/>
      <protection locked="0"/>
    </xf>
    <xf numFmtId="0" fontId="5" fillId="2" borderId="26" xfId="0" applyFont="1" applyFill="1" applyBorder="1" applyAlignment="1" applyProtection="1">
      <alignment horizontal="center" vertical="center" wrapText="1"/>
      <protection locked="0"/>
    </xf>
    <xf numFmtId="0" fontId="5" fillId="2" borderId="24" xfId="0" applyFont="1" applyFill="1" applyBorder="1" applyAlignment="1" applyProtection="1">
      <alignment horizontal="center" vertical="center" wrapText="1"/>
      <protection locked="0"/>
    </xf>
    <xf numFmtId="0" fontId="5" fillId="2" borderId="25" xfId="0" applyFont="1" applyFill="1" applyBorder="1" applyAlignment="1" applyProtection="1">
      <alignment horizontal="center" vertical="center" wrapText="1"/>
      <protection locked="0"/>
    </xf>
    <xf numFmtId="0" fontId="5" fillId="2" borderId="79" xfId="0" applyFont="1" applyFill="1" applyBorder="1" applyAlignment="1" applyProtection="1">
      <alignment horizontal="center" vertical="center" wrapText="1"/>
      <protection locked="0"/>
    </xf>
    <xf numFmtId="0" fontId="5" fillId="2" borderId="32" xfId="0" applyFont="1" applyFill="1" applyBorder="1" applyAlignment="1" applyProtection="1">
      <alignment horizontal="center" vertical="center" wrapText="1"/>
      <protection locked="0"/>
    </xf>
    <xf numFmtId="0" fontId="5" fillId="2" borderId="33" xfId="0" applyFont="1" applyFill="1" applyBorder="1" applyAlignment="1" applyProtection="1">
      <alignment horizontal="center" vertical="center" wrapText="1"/>
      <protection locked="0"/>
    </xf>
    <xf numFmtId="0" fontId="5" fillId="2" borderId="23" xfId="0" applyFont="1" applyFill="1" applyBorder="1" applyAlignment="1" applyProtection="1">
      <alignment horizontal="center" vertical="center" wrapText="1"/>
      <protection locked="0"/>
    </xf>
    <xf numFmtId="0" fontId="2" fillId="0" borderId="0" xfId="0" applyFont="1" applyAlignment="1" applyProtection="1">
      <alignment horizontal="left"/>
      <protection locked="0"/>
    </xf>
    <xf numFmtId="0" fontId="2" fillId="2" borderId="105" xfId="0" applyFont="1" applyFill="1" applyBorder="1" applyAlignment="1">
      <alignment horizontal="center" vertical="center" wrapText="1"/>
    </xf>
    <xf numFmtId="0" fontId="2" fillId="2" borderId="100" xfId="0" applyFont="1" applyFill="1" applyBorder="1" applyAlignment="1">
      <alignment horizontal="center" vertical="center" wrapText="1"/>
    </xf>
    <xf numFmtId="0" fontId="2" fillId="0" borderId="98" xfId="0" applyFont="1" applyBorder="1" applyAlignment="1" applyProtection="1">
      <alignment horizontal="center" vertical="center" wrapText="1"/>
      <protection locked="0"/>
    </xf>
    <xf numFmtId="0" fontId="2" fillId="0" borderId="106" xfId="0" applyFont="1" applyBorder="1" applyAlignment="1" applyProtection="1">
      <alignment horizontal="center" vertical="center" wrapText="1"/>
      <protection locked="0"/>
    </xf>
    <xf numFmtId="0" fontId="2" fillId="0" borderId="101" xfId="0" applyFont="1" applyBorder="1" applyAlignment="1" applyProtection="1">
      <alignment horizontal="center" vertical="center" wrapText="1"/>
      <protection locked="0"/>
    </xf>
    <xf numFmtId="0" fontId="2" fillId="2" borderId="10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90" xfId="0" applyFont="1" applyFill="1" applyBorder="1" applyAlignment="1">
      <alignment horizontal="center" vertical="center" wrapText="1"/>
    </xf>
    <xf numFmtId="0" fontId="2" fillId="2" borderId="91" xfId="0" applyFont="1" applyFill="1" applyBorder="1" applyAlignment="1">
      <alignment horizontal="center" vertical="center" wrapText="1"/>
    </xf>
    <xf numFmtId="0" fontId="2" fillId="2" borderId="94" xfId="0" applyFont="1" applyFill="1" applyBorder="1" applyAlignment="1">
      <alignment horizontal="center" vertical="center" wrapText="1"/>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95" xfId="0" applyFont="1" applyBorder="1" applyAlignment="1" applyProtection="1">
      <alignment horizontal="center" vertical="center" wrapText="1"/>
      <protection locked="0"/>
    </xf>
    <xf numFmtId="0" fontId="2" fillId="0" borderId="91" xfId="0" applyFont="1" applyBorder="1" applyAlignment="1" applyProtection="1">
      <alignment horizontal="center" vertical="center" wrapText="1"/>
      <protection locked="0"/>
    </xf>
    <xf numFmtId="0" fontId="2" fillId="0" borderId="94" xfId="0" applyFont="1" applyBorder="1" applyAlignment="1" applyProtection="1">
      <alignment horizontal="center" vertical="center" wrapText="1"/>
      <protection locked="0"/>
    </xf>
    <xf numFmtId="0" fontId="2" fillId="2" borderId="2" xfId="0" applyFont="1" applyFill="1" applyBorder="1" applyAlignment="1">
      <alignment horizontal="center" vertical="center" wrapText="1"/>
    </xf>
    <xf numFmtId="0" fontId="2" fillId="2" borderId="95" xfId="0" applyFont="1" applyFill="1" applyBorder="1" applyAlignment="1">
      <alignment horizontal="center" vertical="center" wrapText="1"/>
    </xf>
    <xf numFmtId="49" fontId="46" fillId="0" borderId="2" xfId="3" applyNumberFormat="1" applyBorder="1" applyAlignment="1" applyProtection="1">
      <alignment horizontal="center" vertical="center" wrapText="1"/>
      <protection locked="0"/>
    </xf>
    <xf numFmtId="49" fontId="2" fillId="0" borderId="3" xfId="0" applyNumberFormat="1" applyFont="1" applyBorder="1" applyAlignment="1" applyProtection="1">
      <alignment horizontal="center" vertical="center" wrapText="1"/>
      <protection locked="0"/>
    </xf>
    <xf numFmtId="49" fontId="2" fillId="0" borderId="103" xfId="0" applyNumberFormat="1" applyFont="1" applyBorder="1" applyAlignment="1" applyProtection="1">
      <alignment horizontal="center" vertical="center" wrapText="1"/>
      <protection locked="0"/>
    </xf>
    <xf numFmtId="49" fontId="2" fillId="0" borderId="95" xfId="0" applyNumberFormat="1" applyFont="1" applyBorder="1" applyAlignment="1" applyProtection="1">
      <alignment horizontal="center" vertical="center" wrapText="1"/>
      <protection locked="0"/>
    </xf>
    <xf numFmtId="49" fontId="2" fillId="0" borderId="91" xfId="0" applyNumberFormat="1" applyFont="1" applyBorder="1" applyAlignment="1" applyProtection="1">
      <alignment horizontal="center" vertical="center" wrapText="1"/>
      <protection locked="0"/>
    </xf>
    <xf numFmtId="49" fontId="2" fillId="0" borderId="92" xfId="0" applyNumberFormat="1" applyFont="1" applyBorder="1" applyAlignment="1" applyProtection="1">
      <alignment horizontal="center" vertical="center" wrapText="1"/>
      <protection locked="0"/>
    </xf>
    <xf numFmtId="0" fontId="35" fillId="2" borderId="19" xfId="0" applyFont="1" applyFill="1" applyBorder="1" applyAlignment="1" applyProtection="1">
      <alignment horizontal="center" vertical="center" wrapText="1"/>
      <protection locked="0"/>
    </xf>
    <xf numFmtId="0" fontId="35" fillId="2" borderId="22" xfId="0" applyFont="1" applyFill="1" applyBorder="1" applyAlignment="1" applyProtection="1">
      <alignment horizontal="center" vertical="center" wrapText="1"/>
      <protection locked="0"/>
    </xf>
    <xf numFmtId="0" fontId="35" fillId="2" borderId="24" xfId="0" applyFont="1" applyFill="1" applyBorder="1" applyAlignment="1" applyProtection="1">
      <alignment horizontal="center" vertical="center" wrapText="1"/>
      <protection locked="0"/>
    </xf>
    <xf numFmtId="0" fontId="35" fillId="2" borderId="27" xfId="0" applyFont="1" applyFill="1" applyBorder="1" applyAlignment="1" applyProtection="1">
      <alignment horizontal="center" vertical="center" wrapText="1"/>
      <protection locked="0"/>
    </xf>
    <xf numFmtId="49" fontId="8" fillId="2" borderId="8" xfId="0" applyNumberFormat="1" applyFont="1" applyFill="1" applyBorder="1" applyAlignment="1">
      <alignment horizontal="center" vertical="center" wrapText="1"/>
    </xf>
    <xf numFmtId="49" fontId="8" fillId="2" borderId="40" xfId="0" applyNumberFormat="1" applyFont="1" applyFill="1" applyBorder="1" applyAlignment="1">
      <alignment horizontal="center" vertical="center" wrapText="1"/>
    </xf>
    <xf numFmtId="0" fontId="2" fillId="2" borderId="97" xfId="0" applyFont="1" applyFill="1" applyBorder="1" applyAlignment="1">
      <alignment horizontal="center" vertical="center" wrapText="1"/>
    </xf>
    <xf numFmtId="0" fontId="2" fillId="2" borderId="98" xfId="0" applyFont="1" applyFill="1" applyBorder="1" applyAlignment="1">
      <alignment horizontal="center" vertical="center" wrapText="1"/>
    </xf>
    <xf numFmtId="0" fontId="2" fillId="0" borderId="99" xfId="0" applyFont="1" applyBorder="1" applyAlignment="1" applyProtection="1">
      <alignment horizontal="center" vertical="center" wrapText="1"/>
      <protection locked="0"/>
    </xf>
    <xf numFmtId="49" fontId="2" fillId="0" borderId="1" xfId="0" applyNumberFormat="1" applyFont="1" applyBorder="1" applyAlignment="1" applyProtection="1">
      <alignment horizontal="center" vertical="center" wrapText="1"/>
      <protection locked="0"/>
    </xf>
    <xf numFmtId="0" fontId="2" fillId="2" borderId="108" xfId="0" applyFont="1" applyFill="1" applyBorder="1" applyAlignment="1">
      <alignment horizontal="center" vertical="center" wrapText="1"/>
    </xf>
    <xf numFmtId="49" fontId="46" fillId="0" borderId="1" xfId="3" applyNumberFormat="1" applyBorder="1" applyAlignment="1" applyProtection="1">
      <alignment horizontal="center" vertical="center"/>
      <protection locked="0"/>
    </xf>
    <xf numFmtId="49" fontId="2" fillId="0" borderId="1" xfId="0" applyNumberFormat="1" applyFont="1" applyBorder="1" applyAlignment="1" applyProtection="1">
      <alignment horizontal="center" vertical="center"/>
      <protection locked="0"/>
    </xf>
    <xf numFmtId="49" fontId="2" fillId="0" borderId="16" xfId="0" applyNumberFormat="1" applyFont="1" applyBorder="1" applyAlignment="1" applyProtection="1">
      <alignment horizontal="center" vertical="center"/>
      <protection locked="0"/>
    </xf>
    <xf numFmtId="0" fontId="2" fillId="0" borderId="109" xfId="0" applyFont="1" applyBorder="1" applyAlignment="1" applyProtection="1">
      <alignment horizontal="center" vertical="center" wrapText="1"/>
      <protection locked="0"/>
    </xf>
    <xf numFmtId="0" fontId="2" fillId="0" borderId="110" xfId="0" applyFont="1" applyBorder="1" applyAlignment="1" applyProtection="1">
      <alignment horizontal="center" vertical="center" wrapText="1"/>
      <protection locked="0"/>
    </xf>
    <xf numFmtId="0" fontId="2" fillId="2" borderId="100" xfId="0" applyFont="1" applyFill="1" applyBorder="1" applyAlignment="1">
      <alignment horizontal="center" vertical="center"/>
    </xf>
    <xf numFmtId="0" fontId="2" fillId="2" borderId="1" xfId="0" applyFont="1" applyFill="1" applyBorder="1" applyAlignment="1">
      <alignment horizontal="center" vertical="center"/>
    </xf>
    <xf numFmtId="0" fontId="2" fillId="0" borderId="103" xfId="0" applyFont="1" applyBorder="1" applyAlignment="1" applyProtection="1">
      <alignment horizontal="center" vertical="center" wrapText="1"/>
      <protection locked="0"/>
    </xf>
    <xf numFmtId="0" fontId="2" fillId="0" borderId="107" xfId="0" applyFont="1" applyBorder="1" applyAlignment="1" applyProtection="1">
      <alignment horizontal="center" vertical="center" wrapText="1"/>
      <protection locked="0"/>
    </xf>
    <xf numFmtId="49" fontId="2" fillId="0" borderId="6" xfId="0" applyNumberFormat="1" applyFont="1" applyBorder="1" applyAlignment="1" applyProtection="1">
      <alignment horizontal="center" vertical="center" wrapText="1"/>
      <protection locked="0"/>
    </xf>
    <xf numFmtId="49" fontId="2" fillId="0" borderId="107" xfId="0" applyNumberFormat="1" applyFont="1" applyBorder="1" applyAlignment="1" applyProtection="1">
      <alignment horizontal="center" vertical="center" wrapText="1"/>
      <protection locked="0"/>
    </xf>
    <xf numFmtId="49" fontId="5" fillId="2" borderId="2" xfId="0" applyNumberFormat="1" applyFont="1" applyFill="1" applyBorder="1" applyAlignment="1">
      <alignment horizontal="center" vertical="center" wrapText="1"/>
    </xf>
    <xf numFmtId="49" fontId="5" fillId="2" borderId="3" xfId="0" applyNumberFormat="1" applyFont="1" applyFill="1" applyBorder="1" applyAlignment="1">
      <alignment horizontal="center" vertical="center" wrapText="1"/>
    </xf>
    <xf numFmtId="49" fontId="5" fillId="2" borderId="4" xfId="0" applyNumberFormat="1" applyFont="1" applyFill="1" applyBorder="1" applyAlignment="1">
      <alignment horizontal="center" vertical="center" wrapText="1"/>
    </xf>
    <xf numFmtId="180" fontId="2" fillId="0" borderId="8" xfId="0" applyNumberFormat="1" applyFont="1" applyBorder="1" applyAlignment="1" applyProtection="1">
      <alignment horizontal="center" vertical="center" wrapText="1"/>
      <protection locked="0"/>
    </xf>
    <xf numFmtId="180" fontId="2" fillId="0" borderId="40" xfId="0" applyNumberFormat="1" applyFont="1" applyBorder="1" applyAlignment="1" applyProtection="1">
      <alignment horizontal="center" vertical="center" wrapText="1"/>
      <protection locked="0"/>
    </xf>
    <xf numFmtId="180" fontId="2" fillId="0" borderId="41" xfId="0" applyNumberFormat="1" applyFont="1" applyBorder="1" applyAlignment="1" applyProtection="1">
      <alignment horizontal="center" vertical="center" wrapText="1"/>
      <protection locked="0"/>
    </xf>
    <xf numFmtId="0" fontId="3" fillId="0" borderId="0" xfId="0" applyFont="1" applyAlignment="1" applyProtection="1">
      <alignment horizontal="center" vertical="center"/>
      <protection locked="0"/>
    </xf>
    <xf numFmtId="0" fontId="3" fillId="0" borderId="0" xfId="0" applyFont="1" applyAlignment="1" applyProtection="1">
      <alignment horizontal="left" vertical="top" wrapText="1"/>
      <protection locked="0"/>
    </xf>
    <xf numFmtId="0" fontId="2" fillId="0" borderId="0" xfId="0" applyFont="1" applyAlignment="1" applyProtection="1">
      <alignment horizontal="left" vertical="top"/>
      <protection locked="0"/>
    </xf>
    <xf numFmtId="0" fontId="5" fillId="0" borderId="85" xfId="0" applyFont="1" applyBorder="1" applyAlignment="1" applyProtection="1">
      <alignment horizontal="center" vertical="center" wrapText="1"/>
      <protection locked="0"/>
    </xf>
    <xf numFmtId="0" fontId="5" fillId="0" borderId="87" xfId="0" applyFont="1" applyBorder="1" applyAlignment="1" applyProtection="1">
      <alignment horizontal="center" vertical="center" wrapText="1"/>
      <protection locked="0"/>
    </xf>
    <xf numFmtId="0" fontId="5" fillId="0" borderId="88" xfId="0" applyFont="1" applyBorder="1" applyAlignment="1" applyProtection="1">
      <alignment horizontal="center" vertical="center" wrapText="1"/>
      <protection locked="0"/>
    </xf>
    <xf numFmtId="0" fontId="5" fillId="0" borderId="89" xfId="0" applyFont="1" applyBorder="1" applyAlignment="1" applyProtection="1">
      <alignment horizontal="center" vertical="center" wrapText="1"/>
      <protection locked="0"/>
    </xf>
    <xf numFmtId="0" fontId="5" fillId="0" borderId="90" xfId="0" applyFont="1" applyBorder="1" applyAlignment="1" applyProtection="1">
      <alignment horizontal="center" vertical="center" wrapText="1"/>
      <protection locked="0"/>
    </xf>
    <xf numFmtId="0" fontId="5" fillId="0" borderId="91" xfId="0" applyFont="1" applyBorder="1" applyAlignment="1" applyProtection="1">
      <alignment horizontal="center" vertical="center" wrapText="1"/>
      <protection locked="0"/>
    </xf>
    <xf numFmtId="0" fontId="5" fillId="0" borderId="92" xfId="0" applyFont="1" applyBorder="1" applyAlignment="1" applyProtection="1">
      <alignment horizontal="center" vertical="center" wrapText="1"/>
      <protection locked="0"/>
    </xf>
    <xf numFmtId="0" fontId="2" fillId="7" borderId="43" xfId="0" applyFont="1" applyFill="1" applyBorder="1" applyAlignment="1" applyProtection="1">
      <alignment horizontal="center" vertical="center"/>
      <protection locked="0"/>
    </xf>
    <xf numFmtId="0" fontId="2" fillId="7" borderId="11" xfId="0" applyFont="1" applyFill="1" applyBorder="1" applyAlignment="1" applyProtection="1">
      <alignment horizontal="center" vertical="center"/>
      <protection locked="0"/>
    </xf>
    <xf numFmtId="0" fontId="2" fillId="7" borderId="15" xfId="0" applyFont="1" applyFill="1" applyBorder="1" applyAlignment="1" applyProtection="1">
      <alignment horizontal="center" vertical="center"/>
      <protection locked="0"/>
    </xf>
    <xf numFmtId="0" fontId="2" fillId="7" borderId="16" xfId="0" applyFont="1" applyFill="1" applyBorder="1" applyAlignment="1" applyProtection="1">
      <alignment horizontal="center" vertical="center"/>
      <protection locked="0"/>
    </xf>
    <xf numFmtId="0" fontId="19" fillId="0" borderId="18" xfId="0" applyFont="1" applyBorder="1" applyAlignment="1" applyProtection="1">
      <alignment horizontal="left" vertical="center" wrapText="1"/>
      <protection locked="0"/>
    </xf>
    <xf numFmtId="0" fontId="19" fillId="0" borderId="19" xfId="0" applyFont="1" applyBorder="1" applyAlignment="1" applyProtection="1">
      <alignment horizontal="left" vertical="center" wrapText="1"/>
      <protection locked="0"/>
    </xf>
    <xf numFmtId="0" fontId="19" fillId="0" borderId="22" xfId="0" applyFont="1" applyBorder="1" applyAlignment="1" applyProtection="1">
      <alignment horizontal="left" vertical="center" wrapText="1"/>
      <protection locked="0"/>
    </xf>
    <xf numFmtId="0" fontId="19" fillId="0" borderId="23" xfId="0" applyFont="1" applyBorder="1" applyAlignment="1" applyProtection="1">
      <alignment horizontal="left" vertical="center" wrapText="1"/>
      <protection locked="0"/>
    </xf>
    <xf numFmtId="0" fontId="19" fillId="0" borderId="24" xfId="0" applyFont="1" applyBorder="1" applyAlignment="1" applyProtection="1">
      <alignment horizontal="left" vertical="center" wrapText="1"/>
      <protection locked="0"/>
    </xf>
    <xf numFmtId="0" fontId="19" fillId="0" borderId="27" xfId="0" applyFont="1" applyBorder="1" applyAlignment="1" applyProtection="1">
      <alignment horizontal="left" vertical="center" wrapText="1"/>
      <protection locked="0"/>
    </xf>
    <xf numFmtId="0" fontId="32" fillId="0" borderId="0" xfId="0" applyFont="1" applyAlignment="1" applyProtection="1">
      <alignment horizontal="center"/>
      <protection locked="0"/>
    </xf>
    <xf numFmtId="0" fontId="32" fillId="0" borderId="24" xfId="0" applyFont="1" applyBorder="1" applyAlignment="1" applyProtection="1">
      <alignment horizontal="center"/>
      <protection locked="0"/>
    </xf>
    <xf numFmtId="0" fontId="2" fillId="7" borderId="21" xfId="0" applyFont="1" applyFill="1" applyBorder="1" applyAlignment="1" applyProtection="1">
      <alignment horizontal="center" vertical="center"/>
      <protection locked="0"/>
    </xf>
    <xf numFmtId="0" fontId="2" fillId="7" borderId="20" xfId="0" applyFont="1" applyFill="1" applyBorder="1" applyAlignment="1" applyProtection="1">
      <alignment horizontal="center" vertical="center"/>
      <protection locked="0"/>
    </xf>
    <xf numFmtId="0" fontId="2" fillId="7" borderId="26" xfId="0" applyFont="1" applyFill="1" applyBorder="1" applyAlignment="1" applyProtection="1">
      <alignment horizontal="center" vertical="center"/>
      <protection locked="0"/>
    </xf>
    <xf numFmtId="0" fontId="2" fillId="7" borderId="25" xfId="0" applyFont="1" applyFill="1" applyBorder="1" applyAlignment="1" applyProtection="1">
      <alignment horizontal="center" vertical="center"/>
      <protection locked="0"/>
    </xf>
    <xf numFmtId="0" fontId="15" fillId="0" borderId="0" xfId="0" applyFont="1" applyAlignment="1">
      <alignment horizontal="center" vertical="center" wrapText="1"/>
    </xf>
    <xf numFmtId="0" fontId="15" fillId="0" borderId="0" xfId="0" applyFont="1" applyAlignment="1" applyProtection="1">
      <alignment horizontal="center" vertical="center" wrapText="1"/>
      <protection locked="0"/>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39" xfId="0" applyFont="1" applyBorder="1" applyAlignment="1" applyProtection="1">
      <alignment horizontal="center" vertical="center"/>
      <protection locked="0"/>
    </xf>
    <xf numFmtId="0" fontId="2" fillId="7" borderId="12" xfId="0" applyFont="1" applyFill="1" applyBorder="1" applyAlignment="1" applyProtection="1">
      <alignment horizontal="center" vertical="center"/>
      <protection locked="0"/>
    </xf>
    <xf numFmtId="0" fontId="2" fillId="7" borderId="17" xfId="0" applyFont="1" applyFill="1" applyBorder="1" applyAlignment="1" applyProtection="1">
      <alignment horizontal="center" vertical="center"/>
      <protection locked="0"/>
    </xf>
    <xf numFmtId="0" fontId="2" fillId="2" borderId="82" xfId="0" applyFont="1" applyFill="1" applyBorder="1" applyAlignment="1">
      <alignment horizontal="center" vertical="center"/>
    </xf>
    <xf numFmtId="0" fontId="2" fillId="2" borderId="83" xfId="0" applyFont="1" applyFill="1" applyBorder="1" applyAlignment="1">
      <alignment horizontal="center" vertical="center"/>
    </xf>
    <xf numFmtId="0" fontId="2" fillId="2" borderId="84" xfId="0" applyFont="1" applyFill="1" applyBorder="1" applyAlignment="1">
      <alignment horizontal="center" vertical="center"/>
    </xf>
    <xf numFmtId="0" fontId="2" fillId="2" borderId="81" xfId="0" applyFont="1" applyFill="1" applyBorder="1" applyAlignment="1">
      <alignment horizontal="center" vertical="center"/>
    </xf>
    <xf numFmtId="0" fontId="2" fillId="0" borderId="104" xfId="0" applyFont="1" applyBorder="1" applyAlignment="1" applyProtection="1">
      <alignment horizontal="center" vertical="center" wrapText="1"/>
      <protection locked="0"/>
    </xf>
    <xf numFmtId="0" fontId="2" fillId="0" borderId="42" xfId="0" applyFont="1" applyBorder="1" applyAlignment="1">
      <alignment horizontal="center" vertical="center" wrapText="1"/>
    </xf>
    <xf numFmtId="0" fontId="2" fillId="0" borderId="10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01" xfId="0" applyFont="1" applyBorder="1" applyAlignment="1">
      <alignment horizontal="center" vertical="center" wrapText="1"/>
    </xf>
    <xf numFmtId="0" fontId="2" fillId="2" borderId="105" xfId="0" applyFont="1" applyFill="1" applyBorder="1" applyAlignment="1">
      <alignment horizontal="center" vertical="center"/>
    </xf>
    <xf numFmtId="0" fontId="2" fillId="2" borderId="42" xfId="0" applyFont="1" applyFill="1" applyBorder="1" applyAlignment="1">
      <alignment horizontal="center" vertical="center"/>
    </xf>
    <xf numFmtId="0" fontId="2" fillId="0" borderId="89" xfId="0" applyFont="1" applyBorder="1" applyAlignment="1" applyProtection="1">
      <alignment horizontal="center" vertical="center" wrapText="1"/>
      <protection locked="0"/>
    </xf>
    <xf numFmtId="0" fontId="19" fillId="2" borderId="100" xfId="0" applyFont="1" applyFill="1" applyBorder="1" applyAlignment="1">
      <alignment horizontal="center" vertical="center" wrapText="1"/>
    </xf>
    <xf numFmtId="0" fontId="19" fillId="2" borderId="1" xfId="0" applyFont="1" applyFill="1" applyBorder="1" applyAlignment="1">
      <alignment horizontal="center" vertical="center"/>
    </xf>
    <xf numFmtId="0" fontId="19" fillId="2" borderId="100" xfId="0" applyFont="1" applyFill="1" applyBorder="1" applyAlignment="1">
      <alignment horizontal="center" vertical="center"/>
    </xf>
    <xf numFmtId="0" fontId="6" fillId="0" borderId="8" xfId="0" applyFont="1" applyBorder="1" applyAlignment="1">
      <alignment horizontal="center" vertical="center"/>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5" fillId="0" borderId="12" xfId="0" applyFont="1" applyBorder="1" applyAlignment="1" applyProtection="1">
      <alignment horizontal="center" vertical="center"/>
      <protection locked="0"/>
    </xf>
    <xf numFmtId="0" fontId="5" fillId="0" borderId="112" xfId="0" applyFont="1" applyBorder="1" applyAlignment="1" applyProtection="1">
      <alignment horizontal="center" vertical="center" wrapText="1"/>
      <protection locked="0"/>
    </xf>
    <xf numFmtId="0" fontId="5" fillId="0" borderId="42" xfId="0" applyFont="1" applyBorder="1" applyAlignment="1" applyProtection="1">
      <alignment horizontal="center" vertical="center" wrapText="1"/>
      <protection locked="0"/>
    </xf>
    <xf numFmtId="0" fontId="5" fillId="0" borderId="41"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38" xfId="0" applyFont="1" applyBorder="1" applyAlignment="1" applyProtection="1">
      <alignment horizontal="center" vertical="center" wrapText="1"/>
      <protection locked="0"/>
    </xf>
    <xf numFmtId="0" fontId="5" fillId="0" borderId="37" xfId="0" applyFont="1" applyBorder="1" applyAlignment="1" applyProtection="1">
      <alignment horizontal="center" vertical="center" wrapText="1"/>
      <protection locked="0"/>
    </xf>
    <xf numFmtId="0" fontId="5" fillId="0" borderId="0" xfId="0" applyFont="1" applyAlignment="1">
      <alignment horizontal="left" vertical="top" wrapText="1"/>
    </xf>
    <xf numFmtId="49" fontId="5" fillId="0" borderId="0" xfId="0" applyNumberFormat="1" applyFont="1" applyAlignment="1" applyProtection="1">
      <alignment horizontal="center" vertical="center" wrapText="1"/>
      <protection locked="0"/>
    </xf>
    <xf numFmtId="49" fontId="5" fillId="0" borderId="9" xfId="0" applyNumberFormat="1" applyFont="1" applyBorder="1" applyAlignment="1" applyProtection="1">
      <alignment horizontal="center" vertical="center" wrapText="1"/>
      <protection locked="0"/>
    </xf>
    <xf numFmtId="49" fontId="8" fillId="2" borderId="41" xfId="0" applyNumberFormat="1" applyFont="1" applyFill="1" applyBorder="1" applyAlignment="1">
      <alignment horizontal="center" vertical="center" wrapText="1"/>
    </xf>
    <xf numFmtId="180" fontId="5" fillId="0" borderId="8" xfId="0" applyNumberFormat="1" applyFont="1" applyBorder="1" applyAlignment="1" applyProtection="1">
      <alignment horizontal="center" vertical="center" wrapText="1"/>
      <protection locked="0"/>
    </xf>
    <xf numFmtId="180" fontId="5" fillId="0" borderId="40" xfId="0" applyNumberFormat="1" applyFont="1" applyBorder="1" applyAlignment="1" applyProtection="1">
      <alignment horizontal="center" vertical="center" wrapText="1"/>
      <protection locked="0"/>
    </xf>
    <xf numFmtId="180" fontId="5" fillId="0" borderId="41" xfId="0" applyNumberFormat="1" applyFont="1" applyBorder="1" applyAlignment="1" applyProtection="1">
      <alignment horizontal="center" vertical="center" wrapText="1"/>
      <protection locked="0"/>
    </xf>
    <xf numFmtId="0" fontId="2" fillId="2" borderId="44" xfId="0" applyFont="1" applyFill="1" applyBorder="1" applyAlignment="1" applyProtection="1">
      <alignment horizontal="center" vertical="center" wrapText="1"/>
      <protection locked="0"/>
    </xf>
    <xf numFmtId="0" fontId="2" fillId="2" borderId="45" xfId="0" applyFont="1" applyFill="1" applyBorder="1" applyAlignment="1" applyProtection="1">
      <alignment horizontal="center" vertical="center" wrapText="1"/>
      <protection locked="0"/>
    </xf>
    <xf numFmtId="0" fontId="2" fillId="2" borderId="46" xfId="0" applyFont="1" applyFill="1" applyBorder="1" applyAlignment="1" applyProtection="1">
      <alignment horizontal="center" vertical="center" wrapText="1"/>
      <protection locked="0"/>
    </xf>
    <xf numFmtId="0" fontId="5" fillId="0" borderId="44" xfId="0" applyFont="1" applyBorder="1" applyAlignment="1" applyProtection="1">
      <alignment horizontal="left" vertical="center" wrapText="1"/>
      <protection locked="0"/>
    </xf>
    <xf numFmtId="0" fontId="5" fillId="0" borderId="45" xfId="0" applyFont="1" applyBorder="1" applyAlignment="1" applyProtection="1">
      <alignment horizontal="left" vertical="center" wrapText="1"/>
      <protection locked="0"/>
    </xf>
    <xf numFmtId="0" fontId="5" fillId="0" borderId="46" xfId="0" applyFont="1" applyBorder="1" applyAlignment="1" applyProtection="1">
      <alignment horizontal="left" vertical="center" wrapText="1"/>
      <protection locked="0"/>
    </xf>
    <xf numFmtId="0" fontId="5" fillId="2" borderId="43" xfId="0" applyFont="1" applyFill="1" applyBorder="1" applyAlignment="1">
      <alignment horizontal="center" vertical="center" wrapText="1"/>
    </xf>
    <xf numFmtId="0" fontId="5" fillId="2" borderId="11" xfId="0" applyFont="1" applyFill="1" applyBorder="1" applyAlignment="1">
      <alignment horizontal="center" vertical="center"/>
    </xf>
    <xf numFmtId="0" fontId="5" fillId="0" borderId="0" xfId="0" applyFont="1" applyAlignment="1" applyProtection="1">
      <alignment horizontal="left" vertical="center"/>
      <protection locked="0"/>
    </xf>
    <xf numFmtId="0" fontId="5" fillId="0" borderId="0" xfId="0" applyFont="1" applyAlignment="1">
      <alignment horizontal="center" vertical="top" wrapText="1"/>
    </xf>
    <xf numFmtId="0" fontId="2" fillId="2" borderId="43"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0" borderId="20" xfId="0" applyFont="1" applyBorder="1" applyAlignment="1" applyProtection="1">
      <alignment horizontal="center" vertical="center" wrapText="1"/>
      <protection locked="0"/>
    </xf>
    <xf numFmtId="0" fontId="3" fillId="0" borderId="0" xfId="0" applyFont="1" applyAlignment="1">
      <alignment horizontal="left" vertical="top" wrapText="1"/>
    </xf>
    <xf numFmtId="0" fontId="6" fillId="2" borderId="18"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8" fillId="2" borderId="21"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8" fillId="2" borderId="20" xfId="0" applyFont="1" applyFill="1" applyBorder="1" applyAlignment="1">
      <alignment horizontal="center" vertical="center" wrapText="1"/>
    </xf>
    <xf numFmtId="0" fontId="8" fillId="2" borderId="26" xfId="0" applyFont="1" applyFill="1" applyBorder="1" applyAlignment="1">
      <alignment horizontal="center" vertical="center" wrapText="1"/>
    </xf>
    <xf numFmtId="0" fontId="8" fillId="2" borderId="24" xfId="0" applyFont="1" applyFill="1" applyBorder="1" applyAlignment="1">
      <alignment horizontal="center" vertical="center" wrapText="1"/>
    </xf>
    <xf numFmtId="0" fontId="8" fillId="2" borderId="25" xfId="0" applyFont="1" applyFill="1" applyBorder="1" applyAlignment="1">
      <alignment horizontal="center" vertical="center" wrapText="1"/>
    </xf>
    <xf numFmtId="0" fontId="2" fillId="0" borderId="0" xfId="0" applyFont="1" applyAlignment="1">
      <alignment horizontal="left" vertical="center"/>
    </xf>
    <xf numFmtId="181" fontId="12" fillId="0" borderId="124" xfId="0" applyNumberFormat="1" applyFont="1" applyBorder="1" applyAlignment="1">
      <alignment horizontal="center" vertical="center" wrapText="1"/>
    </xf>
    <xf numFmtId="181" fontId="12" fillId="0" borderId="32" xfId="0" applyNumberFormat="1" applyFont="1" applyBorder="1" applyAlignment="1">
      <alignment horizontal="center" vertical="center" wrapText="1"/>
    </xf>
    <xf numFmtId="181" fontId="12" fillId="0" borderId="125" xfId="0" applyNumberFormat="1" applyFont="1" applyBorder="1" applyAlignment="1">
      <alignment horizontal="center" vertical="center" wrapText="1"/>
    </xf>
    <xf numFmtId="0" fontId="24" fillId="0" borderId="0" xfId="0" applyFont="1" applyAlignment="1">
      <alignment horizontal="left" vertical="top" wrapText="1"/>
    </xf>
    <xf numFmtId="0" fontId="2" fillId="0" borderId="1"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181" fontId="6" fillId="0" borderId="0" xfId="0" applyNumberFormat="1" applyFont="1" applyAlignment="1">
      <alignment horizontal="center" vertical="center"/>
    </xf>
    <xf numFmtId="181" fontId="6" fillId="0" borderId="9" xfId="0" applyNumberFormat="1" applyFont="1" applyBorder="1" applyAlignment="1">
      <alignment horizontal="center" vertical="center"/>
    </xf>
    <xf numFmtId="181" fontId="6" fillId="0" borderId="6" xfId="0" applyNumberFormat="1" applyFont="1" applyBorder="1" applyAlignment="1">
      <alignment horizontal="center" vertical="center"/>
    </xf>
    <xf numFmtId="181" fontId="6" fillId="0" borderId="7" xfId="0" applyNumberFormat="1" applyFont="1" applyBorder="1" applyAlignment="1">
      <alignment horizontal="center" vertical="center"/>
    </xf>
    <xf numFmtId="181" fontId="6" fillId="0" borderId="2" xfId="0" applyNumberFormat="1" applyFont="1" applyBorder="1" applyAlignment="1" applyProtection="1">
      <alignment horizontal="center" vertical="center"/>
      <protection locked="0"/>
    </xf>
    <xf numFmtId="181" fontId="6" fillId="0" borderId="3" xfId="0" applyNumberFormat="1" applyFont="1" applyBorder="1" applyAlignment="1" applyProtection="1">
      <alignment horizontal="center" vertical="center"/>
      <protection locked="0"/>
    </xf>
    <xf numFmtId="181" fontId="6" fillId="0" borderId="4" xfId="0" applyNumberFormat="1" applyFont="1" applyBorder="1" applyAlignment="1" applyProtection="1">
      <alignment horizontal="center" vertical="center"/>
      <protection locked="0"/>
    </xf>
    <xf numFmtId="181" fontId="6" fillId="0" borderId="10" xfId="0" applyNumberFormat="1" applyFont="1" applyBorder="1" applyAlignment="1" applyProtection="1">
      <alignment horizontal="center" vertical="center"/>
      <protection locked="0"/>
    </xf>
    <xf numFmtId="181" fontId="6" fillId="0" borderId="0" xfId="0" applyNumberFormat="1" applyFont="1" applyAlignment="1" applyProtection="1">
      <alignment horizontal="center" vertical="center"/>
      <protection locked="0"/>
    </xf>
    <xf numFmtId="181" fontId="6" fillId="0" borderId="9" xfId="0" applyNumberFormat="1" applyFont="1" applyBorder="1" applyAlignment="1" applyProtection="1">
      <alignment horizontal="center" vertical="center"/>
      <protection locked="0"/>
    </xf>
    <xf numFmtId="181" fontId="6" fillId="0" borderId="5" xfId="0" applyNumberFormat="1" applyFont="1" applyBorder="1" applyAlignment="1" applyProtection="1">
      <alignment horizontal="center" vertical="center"/>
      <protection locked="0"/>
    </xf>
    <xf numFmtId="181" fontId="6" fillId="0" borderId="6" xfId="0" applyNumberFormat="1" applyFont="1" applyBorder="1" applyAlignment="1" applyProtection="1">
      <alignment horizontal="center" vertical="center"/>
      <protection locked="0"/>
    </xf>
    <xf numFmtId="181" fontId="6" fillId="0" borderId="7" xfId="0" applyNumberFormat="1" applyFont="1" applyBorder="1" applyAlignment="1" applyProtection="1">
      <alignment horizontal="center" vertical="center"/>
      <protection locked="0"/>
    </xf>
    <xf numFmtId="181" fontId="6" fillId="0" borderId="10" xfId="0" applyNumberFormat="1" applyFont="1" applyBorder="1" applyAlignment="1">
      <alignment horizontal="center" vertical="center" wrapText="1"/>
    </xf>
    <xf numFmtId="181" fontId="6" fillId="0" borderId="0" xfId="0" applyNumberFormat="1" applyFont="1" applyAlignment="1">
      <alignment horizontal="center" vertical="center" wrapText="1"/>
    </xf>
    <xf numFmtId="181" fontId="6" fillId="0" borderId="9" xfId="0" applyNumberFormat="1" applyFont="1" applyBorder="1" applyAlignment="1">
      <alignment horizontal="center" vertical="center" wrapText="1"/>
    </xf>
    <xf numFmtId="181" fontId="6" fillId="0" borderId="5" xfId="0" applyNumberFormat="1" applyFont="1" applyBorder="1" applyAlignment="1">
      <alignment horizontal="center" vertical="center" wrapText="1"/>
    </xf>
    <xf numFmtId="181" fontId="6" fillId="0" borderId="6" xfId="0" applyNumberFormat="1" applyFont="1" applyBorder="1" applyAlignment="1">
      <alignment horizontal="center" vertical="center" wrapText="1"/>
    </xf>
    <xf numFmtId="181" fontId="6" fillId="0" borderId="7" xfId="0" applyNumberFormat="1" applyFont="1" applyBorder="1" applyAlignment="1">
      <alignment horizontal="center" vertical="center" wrapText="1"/>
    </xf>
    <xf numFmtId="181" fontId="6" fillId="0" borderId="10" xfId="0" applyNumberFormat="1" applyFont="1" applyBorder="1" applyAlignment="1">
      <alignment horizontal="center" vertical="center" wrapText="1" shrinkToFit="1"/>
    </xf>
    <xf numFmtId="181" fontId="6" fillId="0" borderId="0" xfId="0" applyNumberFormat="1" applyFont="1" applyAlignment="1">
      <alignment horizontal="center" vertical="center" wrapText="1" shrinkToFit="1"/>
    </xf>
    <xf numFmtId="181" fontId="6" fillId="0" borderId="9" xfId="0" applyNumberFormat="1" applyFont="1" applyBorder="1" applyAlignment="1">
      <alignment horizontal="center" vertical="center" wrapText="1" shrinkToFit="1"/>
    </xf>
    <xf numFmtId="181" fontId="6" fillId="0" borderId="5" xfId="0" applyNumberFormat="1" applyFont="1" applyBorder="1" applyAlignment="1">
      <alignment horizontal="center" vertical="center" wrapText="1" shrinkToFit="1"/>
    </xf>
    <xf numFmtId="181" fontId="6" fillId="0" borderId="6" xfId="0" applyNumberFormat="1" applyFont="1" applyBorder="1" applyAlignment="1">
      <alignment horizontal="center" vertical="center" wrapText="1" shrinkToFit="1"/>
    </xf>
    <xf numFmtId="181" fontId="6" fillId="0" borderId="7" xfId="0" applyNumberFormat="1" applyFont="1" applyBorder="1" applyAlignment="1">
      <alignment horizontal="center" vertical="center" wrapText="1" shrinkToFit="1"/>
    </xf>
    <xf numFmtId="0" fontId="6" fillId="0" borderId="10" xfId="0" applyFont="1" applyBorder="1" applyAlignment="1" applyProtection="1">
      <alignment horizontal="center" vertical="center" wrapText="1" shrinkToFit="1"/>
      <protection locked="0"/>
    </xf>
    <xf numFmtId="0" fontId="6" fillId="0" borderId="0" xfId="0" applyFont="1" applyAlignment="1" applyProtection="1">
      <alignment horizontal="center" vertical="center" wrapText="1" shrinkToFit="1"/>
      <protection locked="0"/>
    </xf>
    <xf numFmtId="0" fontId="6" fillId="0" borderId="9" xfId="0" applyFont="1" applyBorder="1" applyAlignment="1" applyProtection="1">
      <alignment horizontal="center" vertical="center" wrapText="1" shrinkToFit="1"/>
      <protection locked="0"/>
    </xf>
    <xf numFmtId="0" fontId="6" fillId="0" borderId="5" xfId="0" applyFont="1" applyBorder="1" applyAlignment="1" applyProtection="1">
      <alignment horizontal="center" vertical="center" wrapText="1" shrinkToFit="1"/>
      <protection locked="0"/>
    </xf>
    <xf numFmtId="0" fontId="6" fillId="0" borderId="6" xfId="0" applyFont="1" applyBorder="1" applyAlignment="1" applyProtection="1">
      <alignment horizontal="center" vertical="center" wrapText="1" shrinkToFit="1"/>
      <protection locked="0"/>
    </xf>
    <xf numFmtId="0" fontId="6" fillId="0" borderId="7" xfId="0" applyFont="1" applyBorder="1" applyAlignment="1" applyProtection="1">
      <alignment horizontal="center" vertical="center" wrapText="1" shrinkToFit="1"/>
      <protection locked="0"/>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36" fillId="0" borderId="1" xfId="0" applyFont="1" applyBorder="1" applyAlignment="1">
      <alignment horizontal="left" vertical="center"/>
    </xf>
    <xf numFmtId="181" fontId="53" fillId="0" borderId="2" xfId="0" applyNumberFormat="1" applyFont="1" applyBorder="1" applyAlignment="1">
      <alignment horizontal="center" vertical="center" wrapText="1"/>
    </xf>
    <xf numFmtId="181" fontId="53" fillId="0" borderId="3" xfId="0" applyNumberFormat="1" applyFont="1" applyBorder="1" applyAlignment="1">
      <alignment horizontal="center" vertical="center" wrapText="1"/>
    </xf>
    <xf numFmtId="181" fontId="53" fillId="0" borderId="39" xfId="0" applyNumberFormat="1" applyFont="1" applyBorder="1" applyAlignment="1">
      <alignment horizontal="center" vertical="center" wrapText="1"/>
    </xf>
    <xf numFmtId="0" fontId="54" fillId="0" borderId="5" xfId="3" applyNumberFormat="1" applyFont="1" applyBorder="1" applyAlignment="1" applyProtection="1">
      <alignment horizontal="center" vertical="center" wrapText="1"/>
    </xf>
    <xf numFmtId="0" fontId="54" fillId="0" borderId="6" xfId="3" applyNumberFormat="1" applyFont="1" applyBorder="1" applyAlignment="1" applyProtection="1">
      <alignment horizontal="center" vertical="center" wrapText="1"/>
    </xf>
    <xf numFmtId="0" fontId="54" fillId="0" borderId="30" xfId="3" applyNumberFormat="1" applyFont="1" applyBorder="1" applyAlignment="1" applyProtection="1">
      <alignment horizontal="center" vertical="center" wrapText="1"/>
    </xf>
    <xf numFmtId="0" fontId="3" fillId="8" borderId="0" xfId="0" applyFont="1" applyFill="1" applyAlignment="1">
      <alignment horizontal="left" vertical="center" wrapText="1"/>
    </xf>
    <xf numFmtId="0" fontId="3" fillId="0" borderId="0" xfId="0" applyFont="1" applyAlignment="1">
      <alignment horizontal="left" vertical="center" wrapText="1"/>
    </xf>
    <xf numFmtId="181" fontId="6" fillId="0" borderId="2" xfId="0" applyNumberFormat="1" applyFont="1" applyBorder="1" applyAlignment="1">
      <alignment horizontal="center" vertical="center" wrapText="1" shrinkToFit="1"/>
    </xf>
    <xf numFmtId="181" fontId="6" fillId="0" borderId="3" xfId="0" applyNumberFormat="1" applyFont="1" applyBorder="1" applyAlignment="1">
      <alignment horizontal="center" vertical="center" wrapText="1" shrinkToFit="1"/>
    </xf>
    <xf numFmtId="181" fontId="6" fillId="0" borderId="4" xfId="0" applyNumberFormat="1" applyFont="1" applyBorder="1" applyAlignment="1">
      <alignment horizontal="center" vertical="center" wrapText="1" shrinkToFit="1"/>
    </xf>
    <xf numFmtId="181" fontId="6" fillId="0" borderId="26" xfId="0" applyNumberFormat="1" applyFont="1" applyBorder="1" applyAlignment="1">
      <alignment horizontal="center" vertical="center" wrapText="1" shrinkToFit="1"/>
    </xf>
    <xf numFmtId="181" fontId="6" fillId="0" borderId="24" xfId="0" applyNumberFormat="1" applyFont="1" applyBorder="1" applyAlignment="1">
      <alignment horizontal="center" vertical="center" wrapText="1" shrinkToFit="1"/>
    </xf>
    <xf numFmtId="181" fontId="6" fillId="0" borderId="25" xfId="0" applyNumberFormat="1" applyFont="1" applyBorder="1" applyAlignment="1">
      <alignment horizontal="center" vertical="center" wrapText="1" shrinkToFit="1"/>
    </xf>
    <xf numFmtId="0" fontId="6" fillId="0" borderId="2" xfId="0" applyFont="1" applyBorder="1" applyAlignment="1" applyProtection="1">
      <alignment horizontal="center" vertical="center" wrapText="1" shrinkToFit="1"/>
      <protection locked="0"/>
    </xf>
    <xf numFmtId="0" fontId="6" fillId="0" borderId="3" xfId="0" applyFont="1" applyBorder="1" applyAlignment="1" applyProtection="1">
      <alignment horizontal="center" vertical="center" wrapText="1" shrinkToFit="1"/>
      <protection locked="0"/>
    </xf>
    <xf numFmtId="0" fontId="6" fillId="0" borderId="4" xfId="0" applyFont="1" applyBorder="1" applyAlignment="1" applyProtection="1">
      <alignment horizontal="center" vertical="center" wrapText="1" shrinkToFit="1"/>
      <protection locked="0"/>
    </xf>
    <xf numFmtId="0" fontId="6" fillId="0" borderId="26" xfId="0" applyFont="1" applyBorder="1" applyAlignment="1" applyProtection="1">
      <alignment horizontal="center" vertical="center" wrapText="1" shrinkToFit="1"/>
      <protection locked="0"/>
    </xf>
    <xf numFmtId="0" fontId="6" fillId="0" borderId="24" xfId="0" applyFont="1" applyBorder="1" applyAlignment="1" applyProtection="1">
      <alignment horizontal="center" vertical="center" wrapText="1" shrinkToFit="1"/>
      <protection locked="0"/>
    </xf>
    <xf numFmtId="0" fontId="6" fillId="0" borderId="25" xfId="0" applyFont="1" applyBorder="1" applyAlignment="1" applyProtection="1">
      <alignment horizontal="center" vertical="center" wrapText="1" shrinkToFit="1"/>
      <protection locked="0"/>
    </xf>
    <xf numFmtId="181" fontId="6" fillId="0" borderId="41" xfId="0" applyNumberFormat="1" applyFont="1" applyBorder="1" applyAlignment="1">
      <alignment horizontal="center" vertical="center"/>
    </xf>
    <xf numFmtId="181" fontId="6" fillId="0" borderId="1" xfId="0" applyNumberFormat="1" applyFont="1" applyBorder="1" applyAlignment="1">
      <alignment horizontal="center" vertical="center"/>
    </xf>
    <xf numFmtId="181" fontId="6" fillId="0" borderId="38" xfId="0" applyNumberFormat="1" applyFont="1" applyBorder="1" applyAlignment="1">
      <alignment horizontal="center" vertical="center"/>
    </xf>
    <xf numFmtId="181" fontId="6" fillId="0" borderId="16" xfId="0" applyNumberFormat="1" applyFont="1" applyBorder="1" applyAlignment="1">
      <alignment horizontal="center" vertical="center"/>
    </xf>
    <xf numFmtId="181" fontId="6" fillId="0" borderId="26" xfId="0" applyNumberFormat="1" applyFont="1" applyBorder="1" applyAlignment="1" applyProtection="1">
      <alignment horizontal="center" vertical="center"/>
      <protection locked="0"/>
    </xf>
    <xf numFmtId="181" fontId="6" fillId="0" borderId="24" xfId="0" applyNumberFormat="1" applyFont="1" applyBorder="1" applyAlignment="1" applyProtection="1">
      <alignment horizontal="center" vertical="center"/>
      <protection locked="0"/>
    </xf>
    <xf numFmtId="181" fontId="6" fillId="0" borderId="25" xfId="0" applyNumberFormat="1" applyFont="1" applyBorder="1" applyAlignment="1" applyProtection="1">
      <alignment horizontal="center" vertical="center"/>
      <protection locked="0"/>
    </xf>
    <xf numFmtId="181" fontId="6" fillId="0" borderId="2" xfId="0" applyNumberFormat="1" applyFont="1" applyBorder="1" applyAlignment="1">
      <alignment horizontal="center" vertical="center" wrapText="1"/>
    </xf>
    <xf numFmtId="181" fontId="6" fillId="0" borderId="3" xfId="0" applyNumberFormat="1" applyFont="1" applyBorder="1" applyAlignment="1">
      <alignment horizontal="center" vertical="center" wrapText="1"/>
    </xf>
    <xf numFmtId="181" fontId="6" fillId="0" borderId="4" xfId="0" applyNumberFormat="1" applyFont="1" applyBorder="1" applyAlignment="1">
      <alignment horizontal="center" vertical="center" wrapText="1"/>
    </xf>
    <xf numFmtId="181" fontId="6" fillId="0" borderId="26" xfId="0" applyNumberFormat="1" applyFont="1" applyBorder="1" applyAlignment="1">
      <alignment horizontal="center" vertical="center" wrapText="1"/>
    </xf>
    <xf numFmtId="181" fontId="6" fillId="0" borderId="24" xfId="0" applyNumberFormat="1" applyFont="1" applyBorder="1" applyAlignment="1">
      <alignment horizontal="center" vertical="center" wrapText="1"/>
    </xf>
    <xf numFmtId="181" fontId="6" fillId="0" borderId="25" xfId="0" applyNumberFormat="1" applyFont="1" applyBorder="1" applyAlignment="1">
      <alignment horizontal="center" vertical="center" wrapText="1"/>
    </xf>
    <xf numFmtId="0" fontId="6" fillId="0" borderId="39" xfId="0" applyFont="1" applyBorder="1" applyAlignment="1" applyProtection="1">
      <alignment horizontal="center" vertical="center" wrapText="1"/>
      <protection locked="0"/>
    </xf>
    <xf numFmtId="0" fontId="6" fillId="0" borderId="62" xfId="0" applyFont="1" applyBorder="1" applyAlignment="1" applyProtection="1">
      <alignment horizontal="center" vertical="center" wrapText="1"/>
      <protection locked="0"/>
    </xf>
    <xf numFmtId="0" fontId="6" fillId="0" borderId="26" xfId="0" applyFont="1" applyBorder="1" applyAlignment="1" applyProtection="1">
      <alignment horizontal="center" vertical="center" wrapText="1"/>
      <protection locked="0"/>
    </xf>
    <xf numFmtId="0" fontId="6" fillId="0" borderId="24" xfId="0" applyFont="1" applyBorder="1" applyAlignment="1" applyProtection="1">
      <alignment horizontal="center" vertical="center" wrapText="1"/>
      <protection locked="0"/>
    </xf>
    <xf numFmtId="0" fontId="6" fillId="0" borderId="27" xfId="0" applyFont="1" applyBorder="1" applyAlignment="1" applyProtection="1">
      <alignment horizontal="center" vertical="center" wrapText="1"/>
      <protection locked="0"/>
    </xf>
    <xf numFmtId="0" fontId="2" fillId="0" borderId="0" xfId="0" applyFont="1" applyAlignment="1">
      <alignment horizontal="right"/>
    </xf>
    <xf numFmtId="0" fontId="27" fillId="0" borderId="0" xfId="0" applyFont="1" applyAlignment="1">
      <alignment horizontal="center"/>
    </xf>
    <xf numFmtId="0" fontId="27" fillId="0" borderId="24" xfId="0" applyFont="1" applyBorder="1" applyAlignment="1">
      <alignment horizontal="center"/>
    </xf>
    <xf numFmtId="0" fontId="6" fillId="2" borderId="21"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2" borderId="26"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3" fillId="0" borderId="0" xfId="0" applyFont="1" applyAlignment="1">
      <alignment horizontal="center"/>
    </xf>
    <xf numFmtId="0" fontId="3" fillId="0" borderId="24" xfId="0" applyFont="1" applyBorder="1" applyAlignment="1">
      <alignment horizontal="center"/>
    </xf>
    <xf numFmtId="181" fontId="27" fillId="5" borderId="0" xfId="0" applyNumberFormat="1" applyFont="1" applyFill="1" applyAlignment="1">
      <alignment horizontal="center"/>
    </xf>
    <xf numFmtId="181" fontId="27" fillId="5" borderId="24" xfId="0" applyNumberFormat="1" applyFont="1" applyFill="1" applyBorder="1" applyAlignment="1">
      <alignment horizontal="center"/>
    </xf>
    <xf numFmtId="0" fontId="6" fillId="2" borderId="22" xfId="0" applyFont="1" applyFill="1" applyBorder="1" applyAlignment="1">
      <alignment horizontal="center" vertical="center" wrapText="1"/>
    </xf>
    <xf numFmtId="0" fontId="6" fillId="2" borderId="27" xfId="0" applyFont="1" applyFill="1" applyBorder="1" applyAlignment="1">
      <alignment horizontal="center" vertical="center" wrapText="1"/>
    </xf>
    <xf numFmtId="181" fontId="12" fillId="0" borderId="8" xfId="0" applyNumberFormat="1" applyFont="1" applyBorder="1" applyAlignment="1">
      <alignment horizontal="center" vertical="center" wrapText="1"/>
    </xf>
    <xf numFmtId="181" fontId="12" fillId="0" borderId="40" xfId="0" applyNumberFormat="1" applyFont="1" applyBorder="1" applyAlignment="1">
      <alignment horizontal="center" vertical="center" wrapText="1"/>
    </xf>
    <xf numFmtId="181" fontId="12" fillId="0" borderId="75" xfId="0" applyNumberFormat="1" applyFont="1" applyBorder="1" applyAlignment="1">
      <alignment horizontal="center" vertical="center" wrapText="1"/>
    </xf>
    <xf numFmtId="0" fontId="6" fillId="0" borderId="30" xfId="0" applyFont="1" applyBorder="1" applyAlignment="1" applyProtection="1">
      <alignment horizontal="center" vertical="center" wrapText="1"/>
      <protection locked="0"/>
    </xf>
    <xf numFmtId="0" fontId="54" fillId="0" borderId="5" xfId="3" applyNumberFormat="1" applyFont="1" applyBorder="1" applyAlignment="1" applyProtection="1">
      <alignment horizontal="center" vertical="center" wrapText="1"/>
      <protection locked="0"/>
    </xf>
    <xf numFmtId="0" fontId="54" fillId="0" borderId="6" xfId="3" applyNumberFormat="1" applyFont="1" applyBorder="1" applyAlignment="1" applyProtection="1">
      <alignment horizontal="center" vertical="center" wrapText="1"/>
      <protection locked="0"/>
    </xf>
    <xf numFmtId="0" fontId="54" fillId="0" borderId="30" xfId="3" applyNumberFormat="1" applyFont="1" applyBorder="1" applyAlignment="1" applyProtection="1">
      <alignment horizontal="center" vertical="center" wrapText="1"/>
      <protection locked="0"/>
    </xf>
    <xf numFmtId="0" fontId="38" fillId="5" borderId="0" xfId="0" applyFont="1" applyFill="1" applyAlignment="1" applyProtection="1">
      <alignment horizontal="center" vertical="top" wrapText="1"/>
      <protection locked="0"/>
    </xf>
    <xf numFmtId="0" fontId="38" fillId="5" borderId="6" xfId="0" applyFont="1" applyFill="1" applyBorder="1" applyAlignment="1" applyProtection="1">
      <alignment horizontal="center" vertical="top" wrapText="1"/>
      <protection locked="0"/>
    </xf>
    <xf numFmtId="0" fontId="38" fillId="5" borderId="30" xfId="0" applyFont="1" applyFill="1" applyBorder="1" applyAlignment="1" applyProtection="1">
      <alignment horizontal="center" vertical="top" wrapText="1"/>
      <protection locked="0"/>
    </xf>
    <xf numFmtId="0" fontId="2" fillId="0" borderId="62" xfId="0" applyFont="1" applyBorder="1" applyAlignment="1" applyProtection="1">
      <alignment horizontal="center" vertical="center" wrapText="1"/>
      <protection locked="0"/>
    </xf>
    <xf numFmtId="0" fontId="38" fillId="5" borderId="124" xfId="0" applyFont="1" applyFill="1" applyBorder="1" applyAlignment="1" applyProtection="1">
      <alignment horizontal="center" vertical="top" wrapText="1"/>
      <protection locked="0"/>
    </xf>
    <xf numFmtId="0" fontId="38" fillId="5" borderId="32" xfId="0" applyFont="1" applyFill="1" applyBorder="1" applyAlignment="1" applyProtection="1">
      <alignment horizontal="center" vertical="top" wrapText="1"/>
      <protection locked="0"/>
    </xf>
    <xf numFmtId="0" fontId="38" fillId="5" borderId="33" xfId="0" applyFont="1" applyFill="1" applyBorder="1" applyAlignment="1" applyProtection="1">
      <alignment horizontal="center" vertical="top" wrapText="1"/>
      <protection locked="0"/>
    </xf>
    <xf numFmtId="0" fontId="38" fillId="5" borderId="5" xfId="0" applyFont="1" applyFill="1" applyBorder="1" applyAlignment="1" applyProtection="1">
      <alignment horizontal="center" vertical="top" wrapText="1"/>
      <protection locked="0"/>
    </xf>
    <xf numFmtId="0" fontId="38" fillId="5" borderId="7" xfId="0" applyFont="1" applyFill="1" applyBorder="1" applyAlignment="1" applyProtection="1">
      <alignment horizontal="center" vertical="top" wrapText="1"/>
      <protection locked="0"/>
    </xf>
  </cellXfs>
  <cellStyles count="4">
    <cellStyle name="ハイパーリンク" xfId="3" builtinId="8" customBuiltin="1"/>
    <cellStyle name="標準" xfId="0" builtinId="0"/>
    <cellStyle name="標準 2" xfId="1" xr:uid="{00000000-0005-0000-0000-000002000000}"/>
    <cellStyle name="標準 3" xfId="2" xr:uid="{00000000-0005-0000-0000-000003000000}"/>
  </cellStyles>
  <dxfs count="249">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FF00"/>
        </patternFill>
      </fill>
    </dxf>
    <dxf>
      <fill>
        <patternFill>
          <bgColor theme="0"/>
        </patternFill>
      </fill>
    </dxf>
    <dxf>
      <fill>
        <patternFill>
          <bgColor rgb="FFFFFF00"/>
        </patternFill>
      </fill>
    </dxf>
    <dxf>
      <fill>
        <patternFill>
          <bgColor rgb="FFC00000"/>
        </patternFill>
      </fill>
    </dxf>
    <dxf>
      <fill>
        <patternFill>
          <bgColor rgb="FFC00000"/>
        </patternFill>
      </fill>
    </dxf>
    <dxf>
      <fill>
        <patternFill>
          <bgColor rgb="FFFFFF00"/>
        </patternFill>
      </fill>
    </dxf>
    <dxf>
      <fill>
        <patternFill>
          <bgColor rgb="FFC00000"/>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C00000"/>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rgb="FFC00000"/>
        </patternFill>
      </fill>
    </dxf>
    <dxf>
      <fill>
        <patternFill>
          <bgColor rgb="FFC00000"/>
        </patternFill>
      </fill>
    </dxf>
    <dxf>
      <fill>
        <patternFill>
          <bgColor rgb="FFFFFF00"/>
        </patternFill>
      </fill>
    </dxf>
    <dxf>
      <fill>
        <patternFill>
          <bgColor rgb="FFC00000"/>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C00000"/>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patternType="lightUp">
          <bgColor auto="1"/>
        </patternFill>
      </fill>
    </dxf>
    <dxf>
      <fill>
        <patternFill patternType="none">
          <bgColor auto="1"/>
        </patternFill>
      </fill>
    </dxf>
    <dxf>
      <fill>
        <patternFill>
          <bgColor theme="4" tint="0.39994506668294322"/>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patternType="lightUp"/>
      </fill>
    </dxf>
    <dxf>
      <fill>
        <patternFill>
          <bgColor theme="0" tint="-0.14996795556505021"/>
        </patternFill>
      </fill>
    </dxf>
    <dxf>
      <fill>
        <patternFill patternType="lightUp"/>
      </fill>
    </dxf>
    <dxf>
      <fill>
        <patternFill>
          <bgColor theme="0" tint="-0.14996795556505021"/>
        </patternFill>
      </fill>
    </dxf>
    <dxf>
      <fill>
        <patternFill patternType="lightUp"/>
      </fill>
    </dxf>
    <dxf>
      <fill>
        <patternFill>
          <bgColor theme="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patternType="lightUp"/>
      </fill>
    </dxf>
    <dxf>
      <fill>
        <patternFill patternType="lightUp"/>
      </fill>
    </dxf>
    <dxf>
      <fill>
        <patternFill patternType="lightUp"/>
      </fill>
    </dxf>
    <dxf>
      <fill>
        <patternFill>
          <bgColor rgb="FFFFFF00"/>
        </patternFill>
      </fill>
    </dxf>
    <dxf>
      <fill>
        <patternFill>
          <bgColor rgb="FFFFFF00"/>
        </patternFill>
      </fill>
    </dxf>
    <dxf>
      <fill>
        <patternFill patternType="lightUp"/>
      </fill>
    </dxf>
    <dxf>
      <fill>
        <patternFill patternType="lightUp"/>
      </fill>
    </dxf>
    <dxf>
      <fill>
        <patternFill patternType="lightUp"/>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patternType="lightUp"/>
      </fill>
    </dxf>
    <dxf>
      <fill>
        <patternFill patternType="lightUp">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rgb="FFFF0000"/>
      </font>
    </dxf>
    <dxf>
      <fill>
        <patternFill>
          <bgColor rgb="FFFFFF00"/>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ont>
        <b/>
        <i val="0"/>
        <color rgb="FFFF0000"/>
      </font>
    </dxf>
    <dxf>
      <font>
        <b/>
        <i val="0"/>
        <color rgb="FFFF0000"/>
      </font>
    </dxf>
    <dxf>
      <font>
        <b/>
        <i val="0"/>
        <color rgb="FFFF0000"/>
      </font>
    </dxf>
    <dxf>
      <fill>
        <patternFill>
          <bgColor rgb="FFFFFF00"/>
        </patternFill>
      </fill>
    </dxf>
    <dxf>
      <font>
        <color auto="1"/>
      </font>
      <fill>
        <patternFill>
          <bgColor theme="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patternType="none">
          <bgColor auto="1"/>
        </patternFill>
      </fill>
    </dxf>
    <dxf>
      <font>
        <b/>
        <i val="0"/>
        <color rgb="FFFF0000"/>
      </font>
    </dxf>
    <dxf>
      <font>
        <b/>
        <i val="0"/>
        <color rgb="FFFF0000"/>
      </font>
    </dxf>
    <dxf>
      <fill>
        <patternFill patternType="lightUp">
          <bgColor auto="1"/>
        </patternFill>
      </fill>
    </dxf>
    <dxf>
      <fill>
        <patternFill patternType="lightUp"/>
      </fill>
    </dxf>
    <dxf>
      <fill>
        <patternFill patternType="lightUp">
          <bgColor auto="1"/>
        </patternFill>
      </fill>
    </dxf>
    <dxf>
      <fill>
        <patternFill patternType="lightUp"/>
      </fill>
    </dxf>
    <dxf>
      <fill>
        <patternFill patternType="lightUp"/>
      </fill>
    </dxf>
    <dxf>
      <fill>
        <patternFill patternType="lightUp"/>
      </fill>
    </dxf>
    <dxf>
      <fill>
        <patternFill patternType="lightUp"/>
      </fill>
    </dxf>
    <dxf>
      <fill>
        <patternFill patternType="lightUp">
          <bgColor auto="1"/>
        </patternFill>
      </fill>
    </dxf>
    <dxf>
      <fill>
        <patternFill patternType="lightUp"/>
      </fill>
    </dxf>
    <dxf>
      <fill>
        <patternFill patternType="lightUp">
          <bgColor auto="1"/>
        </patternFill>
      </fill>
    </dxf>
    <dxf>
      <fill>
        <patternFill patternType="lightUp"/>
      </fill>
    </dxf>
    <dxf>
      <fill>
        <patternFill patternType="lightUp">
          <bgColor auto="1"/>
        </patternFill>
      </fill>
    </dxf>
    <dxf>
      <fill>
        <patternFill>
          <bgColor theme="0" tint="-0.14996795556505021"/>
        </patternFill>
      </fill>
    </dxf>
    <dxf>
      <fill>
        <patternFill>
          <bgColor theme="0" tint="-0.14996795556505021"/>
        </patternFill>
      </fill>
    </dxf>
    <dxf>
      <fill>
        <patternFill patternType="solid">
          <bgColor rgb="FFFFFF00"/>
        </patternFill>
      </fill>
    </dxf>
    <dxf>
      <fill>
        <patternFill patternType="lightUp">
          <bgColor auto="1"/>
        </patternFill>
      </fill>
    </dxf>
    <dxf>
      <fill>
        <patternFill>
          <bgColor theme="0" tint="-0.14996795556505021"/>
        </patternFill>
      </fill>
    </dxf>
    <dxf>
      <fill>
        <patternFill>
          <bgColor rgb="FFFFFF00"/>
        </patternFill>
      </fill>
    </dxf>
    <dxf>
      <fill>
        <patternFill>
          <bgColor rgb="FFFFFF00"/>
        </patternFill>
      </fill>
    </dxf>
    <dxf>
      <fill>
        <patternFill patternType="none">
          <bgColor auto="1"/>
        </patternFill>
      </fill>
    </dxf>
    <dxf>
      <fill>
        <patternFill patternType="none">
          <bgColor auto="1"/>
        </patternFill>
      </fill>
    </dxf>
    <dxf>
      <fill>
        <patternFill patternType="solid">
          <bgColor rgb="FFFFFF00"/>
        </patternFill>
      </fill>
    </dxf>
    <dxf>
      <fill>
        <patternFill patternType="lightUp">
          <bgColor auto="1"/>
        </patternFill>
      </fill>
    </dxf>
    <dxf>
      <fill>
        <patternFill>
          <bgColor rgb="FFFFFF00"/>
        </patternFill>
      </fill>
    </dxf>
    <dxf>
      <fill>
        <patternFill patternType="none">
          <bgColor auto="1"/>
        </patternFill>
      </fill>
    </dxf>
    <dxf>
      <fill>
        <patternFill patternType="none">
          <bgColor auto="1"/>
        </patternFill>
      </fill>
    </dxf>
    <dxf>
      <fill>
        <patternFill patternType="solid">
          <bgColor rgb="FFFFFF00"/>
        </patternFill>
      </fill>
    </dxf>
    <dxf>
      <fill>
        <patternFill patternType="lightUp">
          <bgColor auto="1"/>
        </patternFill>
      </fill>
    </dxf>
    <dxf>
      <fill>
        <patternFill>
          <bgColor rgb="FFFFFF00"/>
        </patternFill>
      </fill>
    </dxf>
    <dxf>
      <fill>
        <patternFill patternType="none">
          <bgColor auto="1"/>
        </patternFill>
      </fill>
    </dxf>
    <dxf>
      <fill>
        <patternFill>
          <bgColor theme="0" tint="-0.14996795556505021"/>
        </patternFill>
      </fill>
    </dxf>
    <dxf>
      <fill>
        <patternFill patternType="none">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lightUp"/>
      </fill>
    </dxf>
    <dxf>
      <fill>
        <patternFill patternType="lightUp"/>
      </fill>
    </dxf>
    <dxf>
      <fill>
        <patternFill patternType="lightUp"/>
      </fill>
    </dxf>
    <dxf>
      <fill>
        <patternFill>
          <bgColor rgb="FFFFFF00"/>
        </patternFill>
      </fill>
    </dxf>
    <dxf>
      <fill>
        <patternFill patternType="lightUp">
          <bgColor auto="1"/>
        </patternFill>
      </fill>
    </dxf>
    <dxf>
      <fill>
        <patternFill patternType="lightUp">
          <bgColor auto="1"/>
        </patternFill>
      </fill>
    </dxf>
    <dxf>
      <fill>
        <patternFill patternType="lightUp"/>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val="0"/>
        <i val="0"/>
        <strike val="0"/>
        <condense val="0"/>
        <extend val="0"/>
        <outline val="0"/>
        <shadow val="0"/>
        <u val="none"/>
        <vertAlign val="baseline"/>
        <sz val="9"/>
        <color theme="1"/>
        <name val="BIZ UDゴシック"/>
        <family val="3"/>
        <charset val="128"/>
        <scheme val="none"/>
      </font>
      <alignment horizontal="general" vertical="center" textRotation="0" wrapText="1" indent="0" justifyLastLine="0" shrinkToFit="0" readingOrder="0"/>
    </dxf>
    <dxf>
      <font>
        <b val="0"/>
        <i val="0"/>
        <strike val="0"/>
        <condense val="0"/>
        <extend val="0"/>
        <outline val="0"/>
        <shadow val="0"/>
        <u val="none"/>
        <vertAlign val="baseline"/>
        <sz val="9"/>
        <color theme="1"/>
        <name val="BIZ UDゴシック"/>
        <family val="3"/>
        <charset val="128"/>
        <scheme val="none"/>
      </font>
      <alignment horizontal="general" vertical="center" textRotation="0" wrapText="1" indent="0" justifyLastLine="0" shrinkToFit="0" readingOrder="0"/>
    </dxf>
    <dxf>
      <font>
        <b/>
        <i val="0"/>
        <strike val="0"/>
        <condense val="0"/>
        <extend val="0"/>
        <outline val="0"/>
        <shadow val="0"/>
        <u val="none"/>
        <vertAlign val="baseline"/>
        <sz val="9"/>
        <color auto="1"/>
        <name val="BIZ UDゴシック"/>
        <family val="3"/>
        <charset val="128"/>
        <scheme val="none"/>
      </font>
      <fill>
        <patternFill patternType="solid">
          <fgColor indexed="64"/>
          <bgColor theme="2" tint="-9.9978637043366805E-2"/>
        </patternFill>
      </fill>
      <alignment horizontal="general" vertical="center" textRotation="0" wrapText="1" indent="0" justifyLastLine="0" shrinkToFit="0" readingOrder="0"/>
    </dxf>
    <dxf>
      <font>
        <b val="0"/>
        <i val="0"/>
        <strike val="0"/>
        <condense val="0"/>
        <extend val="0"/>
        <outline val="0"/>
        <shadow val="0"/>
        <u val="none"/>
        <vertAlign val="baseline"/>
        <sz val="9"/>
        <color theme="1"/>
        <name val="BIZ UDゴシック"/>
        <family val="3"/>
        <charset val="128"/>
        <scheme val="none"/>
      </font>
      <alignment horizontal="general" vertical="center" textRotation="0" wrapText="1" indent="0" justifyLastLine="0" shrinkToFit="0" readingOrder="0"/>
    </dxf>
    <dxf>
      <font>
        <b val="0"/>
        <i val="0"/>
        <strike val="0"/>
        <condense val="0"/>
        <extend val="0"/>
        <outline val="0"/>
        <shadow val="0"/>
        <u val="none"/>
        <vertAlign val="baseline"/>
        <sz val="9"/>
        <color theme="1"/>
        <name val="BIZ UDゴシック"/>
        <family val="3"/>
        <charset val="128"/>
        <scheme val="none"/>
      </font>
      <alignment horizontal="general" vertical="center" textRotation="0" wrapText="1" indent="0" justifyLastLine="0" shrinkToFit="0" readingOrder="0"/>
    </dxf>
    <dxf>
      <font>
        <b/>
        <i val="0"/>
        <strike val="0"/>
        <condense val="0"/>
        <extend val="0"/>
        <outline val="0"/>
        <shadow val="0"/>
        <u val="none"/>
        <vertAlign val="baseline"/>
        <sz val="9"/>
        <color auto="1"/>
        <name val="BIZ UDゴシック"/>
        <family val="3"/>
        <charset val="128"/>
        <scheme val="none"/>
      </font>
      <fill>
        <patternFill patternType="solid">
          <fgColor indexed="64"/>
          <bgColor theme="2" tint="-9.9978637043366805E-2"/>
        </patternFill>
      </fill>
      <alignment horizontal="general" vertical="center" textRotation="0" wrapText="1" indent="0" justifyLastLine="0" shrinkToFit="0" readingOrder="0"/>
    </dxf>
    <dxf>
      <font>
        <b val="0"/>
        <i val="0"/>
        <strike val="0"/>
        <condense val="0"/>
        <extend val="0"/>
        <outline val="0"/>
        <shadow val="0"/>
        <u val="none"/>
        <vertAlign val="baseline"/>
        <sz val="9"/>
        <color theme="1"/>
        <name val="BIZ UDゴシック"/>
        <family val="3"/>
        <charset val="128"/>
        <scheme val="none"/>
      </font>
      <alignment horizontal="general" vertical="center" textRotation="0" wrapText="1" indent="0" justifyLastLine="0" shrinkToFit="0" readingOrder="0"/>
    </dxf>
    <dxf>
      <font>
        <b val="0"/>
        <i val="0"/>
        <strike val="0"/>
        <condense val="0"/>
        <extend val="0"/>
        <outline val="0"/>
        <shadow val="0"/>
        <u val="none"/>
        <vertAlign val="baseline"/>
        <sz val="9"/>
        <color theme="1"/>
        <name val="BIZ UDゴシック"/>
        <family val="3"/>
        <charset val="128"/>
        <scheme val="none"/>
      </font>
      <alignment horizontal="general" vertical="center" textRotation="0" wrapText="1" indent="0" justifyLastLine="0" shrinkToFit="0" readingOrder="0"/>
    </dxf>
    <dxf>
      <font>
        <b/>
        <i val="0"/>
        <strike val="0"/>
        <condense val="0"/>
        <extend val="0"/>
        <outline val="0"/>
        <shadow val="0"/>
        <u val="none"/>
        <vertAlign val="baseline"/>
        <sz val="9"/>
        <color auto="1"/>
        <name val="BIZ UDゴシック"/>
        <family val="3"/>
        <charset val="128"/>
        <scheme val="none"/>
      </font>
      <fill>
        <patternFill patternType="solid">
          <fgColor indexed="64"/>
          <bgColor theme="2" tint="-9.9978637043366805E-2"/>
        </patternFill>
      </fill>
      <alignment horizontal="general" vertical="center" textRotation="0" wrapText="1" indent="0" justifyLastLine="0" shrinkToFit="0" readingOrder="0"/>
    </dxf>
    <dxf>
      <font>
        <b val="0"/>
        <i val="0"/>
        <strike val="0"/>
        <condense val="0"/>
        <extend val="0"/>
        <outline val="0"/>
        <shadow val="0"/>
        <u val="none"/>
        <vertAlign val="baseline"/>
        <sz val="9"/>
        <color theme="1"/>
        <name val="BIZ UDゴシック"/>
        <family val="3"/>
        <charset val="128"/>
        <scheme val="none"/>
      </font>
      <alignment horizontal="general" vertical="center" textRotation="0" wrapText="1" indent="0" justifyLastLine="0" shrinkToFit="0" readingOrder="0"/>
    </dxf>
    <dxf>
      <font>
        <b val="0"/>
        <i val="0"/>
        <strike val="0"/>
        <condense val="0"/>
        <extend val="0"/>
        <outline val="0"/>
        <shadow val="0"/>
        <u val="none"/>
        <vertAlign val="baseline"/>
        <sz val="9"/>
        <color theme="1"/>
        <name val="BIZ UDゴシック"/>
        <family val="3"/>
        <charset val="128"/>
        <scheme val="none"/>
      </font>
      <alignment horizontal="general" vertical="center" textRotation="0" wrapText="1" indent="0" justifyLastLine="0" shrinkToFit="0" readingOrder="0"/>
    </dxf>
    <dxf>
      <font>
        <b/>
        <i val="0"/>
        <strike val="0"/>
        <condense val="0"/>
        <extend val="0"/>
        <outline val="0"/>
        <shadow val="0"/>
        <u val="none"/>
        <vertAlign val="baseline"/>
        <sz val="9"/>
        <color auto="1"/>
        <name val="BIZ UDゴシック"/>
        <family val="3"/>
        <charset val="128"/>
        <scheme val="none"/>
      </font>
      <fill>
        <patternFill patternType="solid">
          <fgColor indexed="64"/>
          <bgColor theme="2" tint="-9.9978637043366805E-2"/>
        </patternFill>
      </fill>
      <alignment horizontal="general" vertical="center" textRotation="0" wrapText="1" indent="0" justifyLastLine="0" shrinkToFit="0" readingOrder="0"/>
    </dxf>
  </dxfs>
  <tableStyles count="0" defaultTableStyle="TableStyleMedium2" defaultPivotStyle="PivotStyleLight16"/>
  <colors>
    <mruColors>
      <color rgb="FF000000"/>
      <color rgb="FF66FFFF"/>
      <color rgb="FF4FD188"/>
      <color rgb="FFA5A5A5"/>
      <color rgb="FFDDDDDD"/>
      <color rgb="FFF2F2F2"/>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C$167"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35</xdr:col>
      <xdr:colOff>159025</xdr:colOff>
      <xdr:row>239</xdr:row>
      <xdr:rowOff>145774</xdr:rowOff>
    </xdr:from>
    <xdr:to>
      <xdr:col>35</xdr:col>
      <xdr:colOff>289888</xdr:colOff>
      <xdr:row>245</xdr:row>
      <xdr:rowOff>192155</xdr:rowOff>
    </xdr:to>
    <xdr:sp macro="" textlink="">
      <xdr:nvSpPr>
        <xdr:cNvPr id="2" name="左大かっこ 1">
          <a:extLst>
            <a:ext uri="{FF2B5EF4-FFF2-40B4-BE49-F238E27FC236}">
              <a16:creationId xmlns:a16="http://schemas.microsoft.com/office/drawing/2014/main" id="{00000000-0008-0000-0000-000002000000}"/>
            </a:ext>
          </a:extLst>
        </xdr:cNvPr>
        <xdr:cNvSpPr/>
      </xdr:nvSpPr>
      <xdr:spPr>
        <a:xfrm flipH="1">
          <a:off x="6957390" y="46475374"/>
          <a:ext cx="130863" cy="1007164"/>
        </a:xfrm>
        <a:prstGeom prst="leftBracket">
          <a:avLst/>
        </a:prstGeom>
      </xdr:spPr>
      <xdr:style>
        <a:lnRef idx="3">
          <a:schemeClr val="dk1"/>
        </a:lnRef>
        <a:fillRef idx="0">
          <a:schemeClr val="dk1"/>
        </a:fillRef>
        <a:effectRef idx="2">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xdr:col>
      <xdr:colOff>85725</xdr:colOff>
      <xdr:row>239</xdr:row>
      <xdr:rowOff>142877</xdr:rowOff>
    </xdr:from>
    <xdr:to>
      <xdr:col>3</xdr:col>
      <xdr:colOff>26504</xdr:colOff>
      <xdr:row>245</xdr:row>
      <xdr:rowOff>172278</xdr:rowOff>
    </xdr:to>
    <xdr:sp macro="" textlink="">
      <xdr:nvSpPr>
        <xdr:cNvPr id="3" name="左大かっこ 2">
          <a:extLst>
            <a:ext uri="{FF2B5EF4-FFF2-40B4-BE49-F238E27FC236}">
              <a16:creationId xmlns:a16="http://schemas.microsoft.com/office/drawing/2014/main" id="{00000000-0008-0000-0000-000003000000}"/>
            </a:ext>
          </a:extLst>
        </xdr:cNvPr>
        <xdr:cNvSpPr/>
      </xdr:nvSpPr>
      <xdr:spPr>
        <a:xfrm>
          <a:off x="483290" y="46472477"/>
          <a:ext cx="139562" cy="990184"/>
        </a:xfrm>
        <a:prstGeom prst="leftBracket">
          <a:avLst/>
        </a:prstGeom>
      </xdr:spPr>
      <xdr:style>
        <a:lnRef idx="3">
          <a:schemeClr val="dk1"/>
        </a:lnRef>
        <a:fillRef idx="0">
          <a:schemeClr val="dk1"/>
        </a:fillRef>
        <a:effectRef idx="2">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27</xdr:col>
      <xdr:colOff>104775</xdr:colOff>
      <xdr:row>179</xdr:row>
      <xdr:rowOff>133349</xdr:rowOff>
    </xdr:from>
    <xdr:to>
      <xdr:col>34</xdr:col>
      <xdr:colOff>123825</xdr:colOff>
      <xdr:row>185</xdr:row>
      <xdr:rowOff>133350</xdr:rowOff>
    </xdr:to>
    <xdr:sp macro="" textlink="">
      <xdr:nvSpPr>
        <xdr:cNvPr id="4" name="七角形 3">
          <a:extLst>
            <a:ext uri="{FF2B5EF4-FFF2-40B4-BE49-F238E27FC236}">
              <a16:creationId xmlns:a16="http://schemas.microsoft.com/office/drawing/2014/main" id="{00000000-0008-0000-0000-000004000000}"/>
            </a:ext>
          </a:extLst>
        </xdr:cNvPr>
        <xdr:cNvSpPr/>
      </xdr:nvSpPr>
      <xdr:spPr>
        <a:xfrm>
          <a:off x="5210175" y="41669969"/>
          <a:ext cx="1207770" cy="1143001"/>
        </a:xfrm>
        <a:prstGeom prst="heptagon">
          <a:avLst/>
        </a:prstGeom>
        <a:solidFill>
          <a:srgbClr val="F2F2F2">
            <a:alpha val="9020"/>
          </a:srgbClr>
        </a:solidFill>
        <a:ln>
          <a:solidFill>
            <a:srgbClr val="D9D9D9">
              <a:alpha val="50196"/>
            </a:srgbClr>
          </a:solid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kumimoji="1" lang="en-US" altLang="ja-JP" sz="1100">
              <a:solidFill>
                <a:schemeClr val="bg1">
                  <a:lumMod val="85000"/>
                </a:schemeClr>
              </a:solidFill>
            </a:rPr>
            <a:t>Official</a:t>
          </a:r>
          <a:r>
            <a:rPr kumimoji="1" lang="en-US" altLang="ja-JP" sz="1100" baseline="0">
              <a:solidFill>
                <a:schemeClr val="bg1">
                  <a:lumMod val="85000"/>
                </a:schemeClr>
              </a:solidFill>
            </a:rPr>
            <a:t> Stamp</a:t>
          </a:r>
          <a:endParaRPr kumimoji="1" lang="ja-JP" altLang="en-US" sz="1100">
            <a:solidFill>
              <a:schemeClr val="bg1">
                <a:lumMod val="85000"/>
              </a:schemeClr>
            </a:solidFill>
          </a:endParaRPr>
        </a:p>
      </xdr:txBody>
    </xdr:sp>
    <xdr:clientData/>
  </xdr:twoCellAnchor>
  <xdr:twoCellAnchor>
    <xdr:from>
      <xdr:col>27</xdr:col>
      <xdr:colOff>163009</xdr:colOff>
      <xdr:row>196</xdr:row>
      <xdr:rowOff>38100</xdr:rowOff>
    </xdr:from>
    <xdr:to>
      <xdr:col>34</xdr:col>
      <xdr:colOff>91440</xdr:colOff>
      <xdr:row>201</xdr:row>
      <xdr:rowOff>79402</xdr:rowOff>
    </xdr:to>
    <xdr:sp macro="" textlink="">
      <xdr:nvSpPr>
        <xdr:cNvPr id="15" name="七角形 14">
          <a:extLst>
            <a:ext uri="{FF2B5EF4-FFF2-40B4-BE49-F238E27FC236}">
              <a16:creationId xmlns:a16="http://schemas.microsoft.com/office/drawing/2014/main" id="{00000000-0008-0000-0000-00000F000000}"/>
            </a:ext>
          </a:extLst>
        </xdr:cNvPr>
        <xdr:cNvSpPr/>
      </xdr:nvSpPr>
      <xdr:spPr>
        <a:xfrm>
          <a:off x="5390329" y="39311580"/>
          <a:ext cx="1421951" cy="993802"/>
        </a:xfrm>
        <a:prstGeom prst="heptagon">
          <a:avLst/>
        </a:prstGeom>
        <a:solidFill>
          <a:srgbClr val="F2F2F2">
            <a:alpha val="9020"/>
          </a:srgbClr>
        </a:solidFill>
        <a:ln>
          <a:solidFill>
            <a:srgbClr val="D9D9D9">
              <a:alpha val="50196"/>
            </a:srgbClr>
          </a:solid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kumimoji="1" lang="en-US" altLang="ja-JP" sz="1100">
              <a:solidFill>
                <a:schemeClr val="bg1">
                  <a:lumMod val="85000"/>
                </a:schemeClr>
              </a:solidFill>
            </a:rPr>
            <a:t>Official</a:t>
          </a:r>
          <a:r>
            <a:rPr kumimoji="1" lang="en-US" altLang="ja-JP" sz="1100" baseline="0">
              <a:solidFill>
                <a:schemeClr val="bg1">
                  <a:lumMod val="85000"/>
                </a:schemeClr>
              </a:solidFill>
            </a:rPr>
            <a:t> Stamp</a:t>
          </a:r>
          <a:endParaRPr kumimoji="1" lang="ja-JP" altLang="en-US" sz="1100">
            <a:solidFill>
              <a:schemeClr val="bg1">
                <a:lumMod val="85000"/>
              </a:schemeClr>
            </a:solidFill>
          </a:endParaRPr>
        </a:p>
      </xdr:txBody>
    </xdr:sp>
    <xdr:clientData/>
  </xdr:twoCellAnchor>
  <xdr:twoCellAnchor>
    <xdr:from>
      <xdr:col>27</xdr:col>
      <xdr:colOff>129540</xdr:colOff>
      <xdr:row>176</xdr:row>
      <xdr:rowOff>30480</xdr:rowOff>
    </xdr:from>
    <xdr:to>
      <xdr:col>34</xdr:col>
      <xdr:colOff>127000</xdr:colOff>
      <xdr:row>177</xdr:row>
      <xdr:rowOff>170180</xdr:rowOff>
    </xdr:to>
    <xdr:sp macro="" textlink="">
      <xdr:nvSpPr>
        <xdr:cNvPr id="12" name="七角形 11">
          <a:extLst>
            <a:ext uri="{FF2B5EF4-FFF2-40B4-BE49-F238E27FC236}">
              <a16:creationId xmlns:a16="http://schemas.microsoft.com/office/drawing/2014/main" id="{00000000-0008-0000-0000-00000C000000}"/>
            </a:ext>
          </a:extLst>
        </xdr:cNvPr>
        <xdr:cNvSpPr/>
      </xdr:nvSpPr>
      <xdr:spPr>
        <a:xfrm>
          <a:off x="5356860" y="35493960"/>
          <a:ext cx="1490980" cy="330200"/>
        </a:xfrm>
        <a:prstGeom prst="heptagon">
          <a:avLst/>
        </a:prstGeom>
        <a:solidFill>
          <a:srgbClr val="F2F2F2">
            <a:alpha val="9020"/>
          </a:srgbClr>
        </a:solidFill>
        <a:ln>
          <a:solidFill>
            <a:srgbClr val="D9D9D9">
              <a:alpha val="50196"/>
            </a:srgbClr>
          </a:solid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kumimoji="1" lang="en-US" altLang="ja-JP" sz="1100">
              <a:solidFill>
                <a:schemeClr val="bg1">
                  <a:lumMod val="85000"/>
                </a:schemeClr>
              </a:solidFill>
            </a:rPr>
            <a:t>Signature</a:t>
          </a:r>
          <a:endParaRPr kumimoji="1" lang="ja-JP" altLang="en-US" sz="1100">
            <a:solidFill>
              <a:schemeClr val="bg1">
                <a:lumMod val="85000"/>
              </a:schemeClr>
            </a:solidFill>
          </a:endParaRPr>
        </a:p>
      </xdr:txBody>
    </xdr:sp>
    <xdr:clientData/>
  </xdr:twoCellAnchor>
  <xdr:twoCellAnchor>
    <xdr:from>
      <xdr:col>27</xdr:col>
      <xdr:colOff>106680</xdr:colOff>
      <xdr:row>194</xdr:row>
      <xdr:rowOff>22860</xdr:rowOff>
    </xdr:from>
    <xdr:to>
      <xdr:col>34</xdr:col>
      <xdr:colOff>104140</xdr:colOff>
      <xdr:row>195</xdr:row>
      <xdr:rowOff>162560</xdr:rowOff>
    </xdr:to>
    <xdr:sp macro="" textlink="">
      <xdr:nvSpPr>
        <xdr:cNvPr id="13" name="七角形 12">
          <a:extLst>
            <a:ext uri="{FF2B5EF4-FFF2-40B4-BE49-F238E27FC236}">
              <a16:creationId xmlns:a16="http://schemas.microsoft.com/office/drawing/2014/main" id="{00000000-0008-0000-0000-00000D000000}"/>
            </a:ext>
          </a:extLst>
        </xdr:cNvPr>
        <xdr:cNvSpPr/>
      </xdr:nvSpPr>
      <xdr:spPr>
        <a:xfrm>
          <a:off x="5334000" y="38915340"/>
          <a:ext cx="1490980" cy="330200"/>
        </a:xfrm>
        <a:prstGeom prst="heptagon">
          <a:avLst/>
        </a:prstGeom>
        <a:solidFill>
          <a:srgbClr val="F2F2F2">
            <a:alpha val="9020"/>
          </a:srgbClr>
        </a:solidFill>
        <a:ln>
          <a:solidFill>
            <a:srgbClr val="D9D9D9">
              <a:alpha val="50196"/>
            </a:srgbClr>
          </a:solid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kumimoji="1" lang="en-US" altLang="ja-JP" sz="1100">
              <a:solidFill>
                <a:schemeClr val="bg1">
                  <a:lumMod val="85000"/>
                </a:schemeClr>
              </a:solidFill>
            </a:rPr>
            <a:t>Signature</a:t>
          </a:r>
          <a:endParaRPr kumimoji="1" lang="ja-JP" altLang="en-US" sz="1100">
            <a:solidFill>
              <a:schemeClr val="bg1">
                <a:lumMod val="85000"/>
              </a:schemeClr>
            </a:solidFill>
          </a:endParaRPr>
        </a:p>
      </xdr:txBody>
    </xdr:sp>
    <xdr:clientData/>
  </xdr:twoCellAnchor>
  <mc:AlternateContent xmlns:mc="http://schemas.openxmlformats.org/markup-compatibility/2006">
    <mc:Choice xmlns:a14="http://schemas.microsoft.com/office/drawing/2010/main" Requires="a14">
      <xdr:twoCellAnchor editAs="oneCell">
        <xdr:from>
          <xdr:col>82</xdr:col>
          <xdr:colOff>171450</xdr:colOff>
          <xdr:row>163</xdr:row>
          <xdr:rowOff>95250</xdr:rowOff>
        </xdr:from>
        <xdr:to>
          <xdr:col>84</xdr:col>
          <xdr:colOff>0</xdr:colOff>
          <xdr:row>164</xdr:row>
          <xdr:rowOff>114300</xdr:rowOff>
        </xdr:to>
        <xdr:sp macro="" textlink="">
          <xdr:nvSpPr>
            <xdr:cNvPr id="4168" name="Check Box 72" hidden="1">
              <a:extLst>
                <a:ext uri="{63B3BB69-23CF-44E3-9099-C40C66FF867C}">
                  <a14:compatExt spid="_x0000_s4168"/>
                </a:ext>
                <a:ext uri="{FF2B5EF4-FFF2-40B4-BE49-F238E27FC236}">
                  <a16:creationId xmlns:a16="http://schemas.microsoft.com/office/drawing/2014/main" id="{00000000-0008-0000-0000-00004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166</xdr:row>
          <xdr:rowOff>28575</xdr:rowOff>
        </xdr:from>
        <xdr:to>
          <xdr:col>4</xdr:col>
          <xdr:colOff>9525</xdr:colOff>
          <xdr:row>166</xdr:row>
          <xdr:rowOff>314325</xdr:rowOff>
        </xdr:to>
        <xdr:sp macro="" textlink="">
          <xdr:nvSpPr>
            <xdr:cNvPr id="4172" name="Check Box 76" hidden="1">
              <a:extLst>
                <a:ext uri="{63B3BB69-23CF-44E3-9099-C40C66FF867C}">
                  <a14:compatExt spid="_x0000_s4172"/>
                </a:ext>
                <a:ext uri="{FF2B5EF4-FFF2-40B4-BE49-F238E27FC236}">
                  <a16:creationId xmlns:a16="http://schemas.microsoft.com/office/drawing/2014/main" id="{00000000-0008-0000-0000-00004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167</xdr:row>
          <xdr:rowOff>47625</xdr:rowOff>
        </xdr:from>
        <xdr:to>
          <xdr:col>4</xdr:col>
          <xdr:colOff>19050</xdr:colOff>
          <xdr:row>167</xdr:row>
          <xdr:rowOff>333375</xdr:rowOff>
        </xdr:to>
        <xdr:sp macro="" textlink="">
          <xdr:nvSpPr>
            <xdr:cNvPr id="4174" name="Check Box 78" hidden="1">
              <a:extLst>
                <a:ext uri="{63B3BB69-23CF-44E3-9099-C40C66FF867C}">
                  <a14:compatExt spid="_x0000_s4174"/>
                </a:ext>
                <a:ext uri="{FF2B5EF4-FFF2-40B4-BE49-F238E27FC236}">
                  <a16:creationId xmlns:a16="http://schemas.microsoft.com/office/drawing/2014/main" id="{00000000-0008-0000-0000-00004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170</xdr:row>
          <xdr:rowOff>38100</xdr:rowOff>
        </xdr:from>
        <xdr:to>
          <xdr:col>4</xdr:col>
          <xdr:colOff>28575</xdr:colOff>
          <xdr:row>170</xdr:row>
          <xdr:rowOff>323850</xdr:rowOff>
        </xdr:to>
        <xdr:sp macro="" textlink="">
          <xdr:nvSpPr>
            <xdr:cNvPr id="4175" name="Check Box 79" hidden="1">
              <a:extLst>
                <a:ext uri="{63B3BB69-23CF-44E3-9099-C40C66FF867C}">
                  <a14:compatExt spid="_x0000_s4175"/>
                </a:ext>
                <a:ext uri="{FF2B5EF4-FFF2-40B4-BE49-F238E27FC236}">
                  <a16:creationId xmlns:a16="http://schemas.microsoft.com/office/drawing/2014/main" id="{00000000-0008-0000-0000-00004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169</xdr:row>
          <xdr:rowOff>47625</xdr:rowOff>
        </xdr:from>
        <xdr:to>
          <xdr:col>4</xdr:col>
          <xdr:colOff>28575</xdr:colOff>
          <xdr:row>169</xdr:row>
          <xdr:rowOff>333375</xdr:rowOff>
        </xdr:to>
        <xdr:sp macro="" textlink="">
          <xdr:nvSpPr>
            <xdr:cNvPr id="4176" name="Check Box 80" hidden="1">
              <a:extLst>
                <a:ext uri="{63B3BB69-23CF-44E3-9099-C40C66FF867C}">
                  <a14:compatExt spid="_x0000_s4176"/>
                </a:ext>
                <a:ext uri="{FF2B5EF4-FFF2-40B4-BE49-F238E27FC236}">
                  <a16:creationId xmlns:a16="http://schemas.microsoft.com/office/drawing/2014/main" id="{00000000-0008-0000-00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168</xdr:row>
          <xdr:rowOff>85725</xdr:rowOff>
        </xdr:from>
        <xdr:to>
          <xdr:col>4</xdr:col>
          <xdr:colOff>28575</xdr:colOff>
          <xdr:row>168</xdr:row>
          <xdr:rowOff>352425</xdr:rowOff>
        </xdr:to>
        <xdr:sp macro="" textlink="">
          <xdr:nvSpPr>
            <xdr:cNvPr id="4178" name="Check Box 82" hidden="1">
              <a:extLst>
                <a:ext uri="{63B3BB69-23CF-44E3-9099-C40C66FF867C}">
                  <a14:compatExt spid="_x0000_s4178"/>
                </a:ext>
                <a:ext uri="{FF2B5EF4-FFF2-40B4-BE49-F238E27FC236}">
                  <a16:creationId xmlns:a16="http://schemas.microsoft.com/office/drawing/2014/main" id="{00000000-0008-0000-0000-00005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171</xdr:row>
          <xdr:rowOff>28575</xdr:rowOff>
        </xdr:from>
        <xdr:to>
          <xdr:col>4</xdr:col>
          <xdr:colOff>19050</xdr:colOff>
          <xdr:row>171</xdr:row>
          <xdr:rowOff>295275</xdr:rowOff>
        </xdr:to>
        <xdr:sp macro="" textlink="">
          <xdr:nvSpPr>
            <xdr:cNvPr id="4179" name="Check Box 83" hidden="1">
              <a:extLst>
                <a:ext uri="{63B3BB69-23CF-44E3-9099-C40C66FF867C}">
                  <a14:compatExt spid="_x0000_s4179"/>
                </a:ext>
                <a:ext uri="{FF2B5EF4-FFF2-40B4-BE49-F238E27FC236}">
                  <a16:creationId xmlns:a16="http://schemas.microsoft.com/office/drawing/2014/main" id="{00000000-0008-0000-0000-00005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166</xdr:row>
          <xdr:rowOff>28575</xdr:rowOff>
        </xdr:from>
        <xdr:to>
          <xdr:col>6</xdr:col>
          <xdr:colOff>9525</xdr:colOff>
          <xdr:row>166</xdr:row>
          <xdr:rowOff>314325</xdr:rowOff>
        </xdr:to>
        <xdr:sp macro="" textlink="">
          <xdr:nvSpPr>
            <xdr:cNvPr id="4180" name="Check Box 84" hidden="1">
              <a:extLst>
                <a:ext uri="{63B3BB69-23CF-44E3-9099-C40C66FF867C}">
                  <a14:compatExt spid="_x0000_s4180"/>
                </a:ext>
                <a:ext uri="{FF2B5EF4-FFF2-40B4-BE49-F238E27FC236}">
                  <a16:creationId xmlns:a16="http://schemas.microsoft.com/office/drawing/2014/main" id="{00000000-0008-0000-0000-00005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47625</xdr:rowOff>
        </xdr:from>
        <xdr:to>
          <xdr:col>6</xdr:col>
          <xdr:colOff>19050</xdr:colOff>
          <xdr:row>167</xdr:row>
          <xdr:rowOff>333375</xdr:rowOff>
        </xdr:to>
        <xdr:sp macro="" textlink="">
          <xdr:nvSpPr>
            <xdr:cNvPr id="4181" name="Check Box 85" hidden="1">
              <a:extLst>
                <a:ext uri="{63B3BB69-23CF-44E3-9099-C40C66FF867C}">
                  <a14:compatExt spid="_x0000_s4181"/>
                </a:ext>
                <a:ext uri="{FF2B5EF4-FFF2-40B4-BE49-F238E27FC236}">
                  <a16:creationId xmlns:a16="http://schemas.microsoft.com/office/drawing/2014/main" id="{00000000-0008-0000-00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170</xdr:row>
          <xdr:rowOff>38100</xdr:rowOff>
        </xdr:from>
        <xdr:to>
          <xdr:col>6</xdr:col>
          <xdr:colOff>28575</xdr:colOff>
          <xdr:row>170</xdr:row>
          <xdr:rowOff>323850</xdr:rowOff>
        </xdr:to>
        <xdr:sp macro="" textlink="">
          <xdr:nvSpPr>
            <xdr:cNvPr id="4182" name="Check Box 86" hidden="1">
              <a:extLst>
                <a:ext uri="{63B3BB69-23CF-44E3-9099-C40C66FF867C}">
                  <a14:compatExt spid="_x0000_s4182"/>
                </a:ext>
                <a:ext uri="{FF2B5EF4-FFF2-40B4-BE49-F238E27FC236}">
                  <a16:creationId xmlns:a16="http://schemas.microsoft.com/office/drawing/2014/main" id="{00000000-0008-0000-0000-00005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169</xdr:row>
          <xdr:rowOff>47625</xdr:rowOff>
        </xdr:from>
        <xdr:to>
          <xdr:col>6</xdr:col>
          <xdr:colOff>28575</xdr:colOff>
          <xdr:row>169</xdr:row>
          <xdr:rowOff>333375</xdr:rowOff>
        </xdr:to>
        <xdr:sp macro="" textlink="">
          <xdr:nvSpPr>
            <xdr:cNvPr id="4183" name="Check Box 87" hidden="1">
              <a:extLst>
                <a:ext uri="{63B3BB69-23CF-44E3-9099-C40C66FF867C}">
                  <a14:compatExt spid="_x0000_s4183"/>
                </a:ext>
                <a:ext uri="{FF2B5EF4-FFF2-40B4-BE49-F238E27FC236}">
                  <a16:creationId xmlns:a16="http://schemas.microsoft.com/office/drawing/2014/main" id="{00000000-0008-0000-0000-00005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168</xdr:row>
          <xdr:rowOff>85725</xdr:rowOff>
        </xdr:from>
        <xdr:to>
          <xdr:col>6</xdr:col>
          <xdr:colOff>28575</xdr:colOff>
          <xdr:row>168</xdr:row>
          <xdr:rowOff>352425</xdr:rowOff>
        </xdr:to>
        <xdr:sp macro="" textlink="">
          <xdr:nvSpPr>
            <xdr:cNvPr id="4184" name="Check Box 88" hidden="1">
              <a:extLst>
                <a:ext uri="{63B3BB69-23CF-44E3-9099-C40C66FF867C}">
                  <a14:compatExt spid="_x0000_s4184"/>
                </a:ext>
                <a:ext uri="{FF2B5EF4-FFF2-40B4-BE49-F238E27FC236}">
                  <a16:creationId xmlns:a16="http://schemas.microsoft.com/office/drawing/2014/main" id="{00000000-0008-0000-0000-00005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28575</xdr:rowOff>
        </xdr:from>
        <xdr:to>
          <xdr:col>6</xdr:col>
          <xdr:colOff>19050</xdr:colOff>
          <xdr:row>171</xdr:row>
          <xdr:rowOff>295275</xdr:rowOff>
        </xdr:to>
        <xdr:sp macro="" textlink="">
          <xdr:nvSpPr>
            <xdr:cNvPr id="4185" name="Check Box 89" hidden="1">
              <a:extLst>
                <a:ext uri="{63B3BB69-23CF-44E3-9099-C40C66FF867C}">
                  <a14:compatExt spid="_x0000_s4185"/>
                </a:ext>
                <a:ext uri="{FF2B5EF4-FFF2-40B4-BE49-F238E27FC236}">
                  <a16:creationId xmlns:a16="http://schemas.microsoft.com/office/drawing/2014/main" id="{00000000-0008-0000-0000-00005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31750</xdr:colOff>
      <xdr:row>0</xdr:row>
      <xdr:rowOff>88900</xdr:rowOff>
    </xdr:from>
    <xdr:to>
      <xdr:col>13</xdr:col>
      <xdr:colOff>139700</xdr:colOff>
      <xdr:row>2</xdr:row>
      <xdr:rowOff>82550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07950" y="88900"/>
          <a:ext cx="2622550" cy="374650"/>
        </a:xfrm>
        <a:prstGeom prst="rect">
          <a:avLst/>
        </a:prstGeom>
        <a:solidFill>
          <a:schemeClr val="lt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rgbClr val="FF0000"/>
              </a:solidFill>
            </a:rPr>
            <a:t>For Courses with Pre-application</a:t>
          </a:r>
          <a:r>
            <a:rPr kumimoji="1" lang="en-US" altLang="ja-JP" sz="1100" baseline="0">
              <a:solidFill>
                <a:srgbClr val="FF0000"/>
              </a:solidFill>
            </a:rPr>
            <a:t> Matching</a:t>
          </a:r>
          <a:endParaRPr kumimoji="1" lang="ja-JP" altLang="en-US" sz="1100">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82550</xdr:colOff>
      <xdr:row>0</xdr:row>
      <xdr:rowOff>77981</xdr:rowOff>
    </xdr:from>
    <xdr:ext cx="2819400" cy="264560"/>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82550" y="77981"/>
          <a:ext cx="2819400" cy="264560"/>
        </a:xfrm>
        <a:prstGeom prst="rect">
          <a:avLst/>
        </a:prstGeom>
        <a:no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a:solidFill>
                <a:srgbClr val="FF0000"/>
              </a:solidFill>
            </a:rPr>
            <a:t>For Courses without Pre-application</a:t>
          </a:r>
          <a:r>
            <a:rPr kumimoji="1" lang="en-US" altLang="ja-JP" sz="1100" baseline="0">
              <a:solidFill>
                <a:srgbClr val="FF0000"/>
              </a:solidFill>
            </a:rPr>
            <a:t> Matching</a:t>
          </a:r>
          <a:endParaRPr kumimoji="1" lang="ja-JP" altLang="en-US" sz="1100">
            <a:solidFill>
              <a:srgbClr val="FF0000"/>
            </a:solidFill>
          </a:endParaRPr>
        </a:p>
      </xdr:txBody>
    </xdr:sp>
    <xdr:clientData/>
  </xdr:one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https://jica365-my.sharepoint.com/personal/onedrive-domstrpartdept_jica_go_jp/Documents/240_&#22269;&#20869;&#20107;&#26989;&#37096;/2_&#37096;&#20869;&#20840;&#21729;/400_&#22823;&#23398;&#36899;&#25658;&#35506;/00_&#35506;&#23554;&#29992;/&#25903;&#25588;&#12518;&#12491;&#12483;&#12488;/06.%202024&#24180;&#24230;&#21463;&#20837;/&#9733;%202024&#31179;&#20837;&#23398;%20&#20505;&#35036;&#32773;DB/&#65288;&#24460;&#12391;&#21066;&#38500;&#65289;&#26862;&#24341;&#32153;&#12366;/&#12304;Before%20February&#12305;&#9733;Application%20Form%20for%20Fall2024_0309_&#12394;&#12375;.xlsx?3CD2FC1B" TargetMode="External"/><Relationship Id="rId1" Type="http://schemas.openxmlformats.org/officeDocument/2006/relationships/externalLinkPath" Target="file:///\\3CD2FC1B\&#12304;Before%20February&#12305;&#9733;Application%20Form%20for%20Fall2024_0309_&#12394;&#1237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Form"/>
      <sheetName val="Annex.1 DeclarationDesired_rev"/>
      <sheetName val="Annex.3 Medical History"/>
      <sheetName val="Graduate School Code(FY2023)"/>
      <sheetName val="List"/>
      <sheetName val="DB"/>
    </sheetNames>
    <sheetDataSet>
      <sheetData sheetId="0">
        <row r="4">
          <cell r="AC4"/>
        </row>
        <row r="24">
          <cell r="H24"/>
        </row>
        <row r="26">
          <cell r="H26"/>
        </row>
        <row r="28">
          <cell r="H28"/>
        </row>
      </sheetData>
      <sheetData sheetId="1"/>
      <sheetData sheetId="2"/>
      <sheetData sheetId="3">
        <row r="1">
          <cell r="A1" t="str">
            <v>School Code</v>
          </cell>
          <cell r="B1" t="str">
            <v>Name</v>
          </cell>
          <cell r="C1" t="str">
            <v>School</v>
          </cell>
          <cell r="D1" t="str">
            <v>Course</v>
          </cell>
          <cell r="E1" t="str">
            <v>Master</v>
          </cell>
          <cell r="F1" t="str">
            <v>Link for Ms</v>
          </cell>
          <cell r="G1" t="str">
            <v>Master</v>
          </cell>
          <cell r="H1" t="str">
            <v>Link for Phd</v>
          </cell>
          <cell r="I1" t="str">
            <v>Application Period (Showing Only Regular Student)</v>
          </cell>
        </row>
        <row r="2">
          <cell r="A2" t="str">
            <v>6201A</v>
          </cell>
          <cell r="B2" t="str">
            <v>Ehime University</v>
          </cell>
          <cell r="C2" t="str">
            <v>Graduate School of Science and Engineering</v>
          </cell>
          <cell r="D2" t="str">
            <v xml:space="preserve">Science and Engineerin/Natural Science </v>
          </cell>
          <cell r="E2" t="str">
            <v>mandatory</v>
          </cell>
          <cell r="F2" t="str">
            <v>http://www.sci.ehime-u.ac.jp/en/course/chemical/</v>
          </cell>
          <cell r="G2" t="str">
            <v>mandatory</v>
          </cell>
          <cell r="H2" t="str">
            <v>http://www.sci.ehime-u.ac.jp/en/course/chemical/</v>
          </cell>
          <cell r="I2" t="str">
            <v>未定
TBD</v>
          </cell>
        </row>
        <row r="3">
          <cell r="A3" t="str">
            <v>6201B</v>
          </cell>
          <cell r="B3" t="str">
            <v>Ehime University</v>
          </cell>
          <cell r="C3" t="str">
            <v>Graduate School of Science and Engineering</v>
          </cell>
          <cell r="D3" t="str">
            <v xml:space="preserve">Science and Engineerin/Natural Science </v>
          </cell>
          <cell r="E3" t="str">
            <v>mandatory</v>
          </cell>
          <cell r="F3" t="str">
            <v>http://www.sci.ehime-u.ac.jp/en/course/chemical/</v>
          </cell>
          <cell r="G3" t="str">
            <v>mandatory</v>
          </cell>
          <cell r="H3" t="str">
            <v>http://www.sci.ehime-u.ac.jp/en/course/chemical/</v>
          </cell>
          <cell r="I3" t="str">
            <v>未定
TBD</v>
          </cell>
        </row>
        <row r="4">
          <cell r="A4" t="str">
            <v>6201C</v>
          </cell>
          <cell r="B4" t="str">
            <v>Ehime University</v>
          </cell>
          <cell r="C4" t="str">
            <v>Graduate School of Science and Engineering</v>
          </cell>
          <cell r="D4" t="str">
            <v xml:space="preserve">Science and Engineerin/Natural Science </v>
          </cell>
          <cell r="E4" t="str">
            <v>mandatory</v>
          </cell>
          <cell r="F4" t="str">
            <v>http://www.sci.ehime-u.ac.jp/en/course/chemical/</v>
          </cell>
          <cell r="G4" t="str">
            <v>mandatory</v>
          </cell>
          <cell r="H4" t="str">
            <v>http://www.sci.ehime-u.ac.jp/en/course/chemical/</v>
          </cell>
          <cell r="I4" t="str">
            <v>未定
TBD</v>
          </cell>
        </row>
        <row r="5">
          <cell r="A5" t="str">
            <v>6201D</v>
          </cell>
          <cell r="B5" t="str">
            <v>Ehime University</v>
          </cell>
          <cell r="C5" t="str">
            <v>Graduate School of Science and Engineering</v>
          </cell>
          <cell r="D5" t="str">
            <v>Science and Engineering/Mathematics and Computer Science Program</v>
          </cell>
          <cell r="E5" t="str">
            <v>not mandatory</v>
          </cell>
          <cell r="F5" t="str">
            <v>https://www.eng.ehime-u.ac.jp/rikougaku/outline/organization/mpe_ms_en.html</v>
          </cell>
          <cell r="G5" t="str">
            <v>not mandatory</v>
          </cell>
          <cell r="H5" t="str">
            <v>https://www.eng.ehime-u.ac.jp/rikougaku/outline/organization/mpe_ms_en.html</v>
          </cell>
          <cell r="I5" t="str">
            <v>未定
TBD</v>
          </cell>
        </row>
        <row r="6">
          <cell r="A6" t="str">
            <v>6201E</v>
          </cell>
          <cell r="B6" t="str">
            <v>Ehime University</v>
          </cell>
          <cell r="C6" t="str">
            <v>Graduate School of Science and Engineering</v>
          </cell>
          <cell r="D6" t="str">
            <v>Science and Engineering/Natural Science Program</v>
          </cell>
          <cell r="E6" t="str">
            <v>not mandatory</v>
          </cell>
          <cell r="F6"/>
          <cell r="G6" t="str">
            <v>not mandatory</v>
          </cell>
          <cell r="H6"/>
          <cell r="I6" t="str">
            <v>未定
TBD</v>
          </cell>
        </row>
        <row r="7">
          <cell r="A7" t="str">
            <v>6201F</v>
          </cell>
          <cell r="B7" t="str">
            <v>Ehime University</v>
          </cell>
          <cell r="C7" t="str">
            <v>Graduate School of Science and Engineering</v>
          </cell>
          <cell r="D7" t="str">
            <v>Science and Engineering/Natural Science Program</v>
          </cell>
          <cell r="E7" t="str">
            <v>not mandatory</v>
          </cell>
          <cell r="F7"/>
          <cell r="G7" t="str">
            <v>mandatory</v>
          </cell>
          <cell r="H7" t="str">
            <v>EARTH SCIENCE COURSE | Faculty of Science, Ehime University (ehime-u.ac.jp)</v>
          </cell>
          <cell r="I7" t="str">
            <v>未定
TBD</v>
          </cell>
        </row>
        <row r="8">
          <cell r="A8" t="str">
            <v>6201G</v>
          </cell>
          <cell r="B8" t="str">
            <v>Ehime University</v>
          </cell>
          <cell r="C8" t="str">
            <v>Graduate school of Science and Engineering</v>
          </cell>
          <cell r="D8" t="str">
            <v>Civil and Environmental Engineering</v>
          </cell>
          <cell r="E8" t="str">
            <v>mandatory</v>
          </cell>
          <cell r="F8" t="str">
            <v>https://www.eng.ehime-u.ac.jp/rikougaku/outline/organization/epe_ce_en.html</v>
          </cell>
          <cell r="G8" t="str">
            <v>mandatory</v>
          </cell>
          <cell r="H8" t="str">
            <v>https://www.eng.ehime-u.ac.jp/rikougaku/outline/organization/epe_ce_en.html</v>
          </cell>
          <cell r="I8" t="str">
            <v>未定
TBD</v>
          </cell>
        </row>
        <row r="9">
          <cell r="A9" t="str">
            <v>6202A</v>
          </cell>
          <cell r="B9" t="str">
            <v>Ehime University</v>
          </cell>
          <cell r="C9" t="str">
            <v>The United Graduate School of Agricultural Sciences
(Doctor Program)</v>
          </cell>
          <cell r="D9"/>
          <cell r="E9"/>
          <cell r="F9"/>
          <cell r="G9" t="str">
            <v>not mandatory</v>
          </cell>
          <cell r="H9" t="str">
            <v>http://rendai.agr.ehime-u.ac.jp/english/kenkyu/</v>
          </cell>
          <cell r="I9" t="str">
            <v>未定
TBD</v>
          </cell>
        </row>
        <row r="10">
          <cell r="A10" t="str">
            <v>6203A</v>
          </cell>
          <cell r="B10" t="str">
            <v>Ehime University</v>
          </cell>
          <cell r="C10" t="str">
            <v>Graduate school of Agriculture</v>
          </cell>
          <cell r="D10" t="str">
            <v>Special Course from Asia, Africa and the Pacific Rim</v>
          </cell>
          <cell r="E10" t="str">
            <v>not mandatory</v>
          </cell>
          <cell r="F10" t="str">
            <v>https://www.agr.ehime-u.ac.jp/en/search/</v>
          </cell>
          <cell r="G10"/>
          <cell r="H10"/>
          <cell r="I10" t="str">
            <v>Application period ends by the end of January 2023</v>
          </cell>
        </row>
        <row r="11">
          <cell r="A11" t="str">
            <v>1701A</v>
          </cell>
          <cell r="B11" t="str">
            <v>Hitotsubashi University</v>
          </cell>
          <cell r="C11" t="str">
            <v>School of International and Public Policy</v>
          </cell>
          <cell r="D11" t="str">
            <v>Foreign Service Sub-Program within the Global Governance program</v>
          </cell>
          <cell r="E11" t="str">
            <v>not mandatory</v>
          </cell>
          <cell r="F11"/>
          <cell r="G11"/>
          <cell r="H11"/>
          <cell r="I11" t="str">
            <v>該当しない
N/A</v>
          </cell>
        </row>
        <row r="12">
          <cell r="A12" t="str">
            <v>1701B</v>
          </cell>
          <cell r="B12" t="str">
            <v>Hitotsubashi University</v>
          </cell>
          <cell r="C12" t="str">
            <v>School of Internarional and Public Policy</v>
          </cell>
          <cell r="D12" t="str">
            <v>Asian Public Policy Program</v>
          </cell>
          <cell r="E12" t="str">
            <v>not mandatory</v>
          </cell>
          <cell r="F12" t="str">
            <v>https://www.ipp.hit-u.ac.jp/appp/about/faculty.html</v>
          </cell>
          <cell r="G12"/>
          <cell r="H12"/>
          <cell r="I12" t="str">
            <v>該当しない
N/A</v>
          </cell>
        </row>
        <row r="13">
          <cell r="A13" t="str">
            <v>1702A</v>
          </cell>
          <cell r="B13" t="str">
            <v>Hitotsubashi University</v>
          </cell>
          <cell r="C13" t="str">
            <v>Graduate school of Economics</v>
          </cell>
          <cell r="D13"/>
          <cell r="E13"/>
          <cell r="F13"/>
          <cell r="G13" t="str">
            <v>not mandatory</v>
          </cell>
          <cell r="H13"/>
          <cell r="I13" t="str">
            <v>該当しない
N/A</v>
          </cell>
        </row>
        <row r="14">
          <cell r="A14" t="str">
            <v>0801A</v>
          </cell>
          <cell r="B14" t="str">
            <v>Ibaraki University</v>
          </cell>
          <cell r="C14" t="str">
            <v>Graduate School of Agriculture</v>
          </cell>
          <cell r="D14" t="str">
            <v>Course in Applied Asian Agriculture</v>
          </cell>
          <cell r="E14" t="str">
            <v>mandatory</v>
          </cell>
          <cell r="F14" t="str">
            <v>TBA（For reference, the list for the 2022 October entrance exam can be found at the following URL, page 21 to 23. Application Guidelines for the exam of AY2022 October Admissions⇒ https://www.agr.ibaraki.ac.jp/assets/images/guidance/pdf/R4_master1_oct_eng.pdf）</v>
          </cell>
          <cell r="G14" t="str">
            <v>PhD candidates are not accepted</v>
          </cell>
          <cell r="H14"/>
          <cell r="I14" t="str">
            <v>未定
TBD</v>
          </cell>
        </row>
        <row r="15">
          <cell r="A15" t="str">
            <v>1001A</v>
          </cell>
          <cell r="B15" t="str">
            <v>Utsunomiya University</v>
          </cell>
          <cell r="C15" t="str">
            <v>Graduate School of Regional Development and Creativity</v>
          </cell>
          <cell r="D15" t="str">
            <v>Division of Social Design/Graduate Program in Agricultural and Rural Economics</v>
          </cell>
          <cell r="E15" t="str">
            <v>not mandatory</v>
          </cell>
          <cell r="F15" t="str">
            <v>https://www.utsunomiya-u.ac.jp/grdc/en/</v>
          </cell>
          <cell r="G15"/>
          <cell r="H15"/>
          <cell r="I15"/>
        </row>
        <row r="16">
          <cell r="A16" t="str">
            <v>1001B</v>
          </cell>
          <cell r="B16" t="str">
            <v>Utsunomiya University</v>
          </cell>
          <cell r="C16" t="str">
            <v>Graduate School of Regional Development and Creativity</v>
          </cell>
          <cell r="D16" t="str">
            <v>Division of Social Design/Graduate Program in Architecture and Building Engineering</v>
          </cell>
          <cell r="E16" t="str">
            <v>not mandatory</v>
          </cell>
          <cell r="F16" t="str">
            <v>https://www.utsunomiya-u.ac.jp/grdc/en/</v>
          </cell>
          <cell r="G16"/>
          <cell r="H16"/>
          <cell r="I16"/>
        </row>
        <row r="17">
          <cell r="A17" t="str">
            <v>1001C</v>
          </cell>
          <cell r="B17" t="str">
            <v>Utsunomiya University</v>
          </cell>
          <cell r="C17" t="str">
            <v>Graduate School of Regional Development and Creativity</v>
          </cell>
          <cell r="D17" t="str">
            <v>Division of Social Design/Graduate Program in Civil Engineering</v>
          </cell>
          <cell r="E17" t="str">
            <v>not mandatory</v>
          </cell>
          <cell r="F17" t="str">
            <v>https://www.utsunomiya-u.ac.jp/grdc/en/</v>
          </cell>
          <cell r="G17"/>
          <cell r="H17"/>
          <cell r="I17"/>
        </row>
        <row r="18">
          <cell r="A18" t="str">
            <v>1001D</v>
          </cell>
          <cell r="B18" t="str">
            <v>Utsunomiya University</v>
          </cell>
          <cell r="C18" t="str">
            <v>Graduate School of Regional Development and Creativity</v>
          </cell>
          <cell r="D18" t="str">
            <v>Division of Social Design/Graduate Program in Global and Area Studies</v>
          </cell>
          <cell r="E18" t="str">
            <v>not mandatory</v>
          </cell>
          <cell r="F18" t="str">
            <v>https://www.utsunomiya-u.ac.jp/grdc/en/</v>
          </cell>
          <cell r="G18"/>
          <cell r="H18"/>
          <cell r="I18"/>
        </row>
        <row r="19">
          <cell r="A19" t="str">
            <v>1001E</v>
          </cell>
          <cell r="B19" t="str">
            <v>Utsunomiya University</v>
          </cell>
          <cell r="C19" t="str">
            <v>Graduate School of Regional Development and Creativity</v>
          </cell>
          <cell r="D19" t="str">
            <v>Division of Social Design/Graduate Program in Multicultural Studies</v>
          </cell>
          <cell r="E19" t="str">
            <v>not mandatory</v>
          </cell>
          <cell r="F19" t="str">
            <v>https://www.utsunomiya-u.ac.jp/grdc/en/</v>
          </cell>
          <cell r="G19"/>
          <cell r="H19"/>
          <cell r="I19"/>
        </row>
        <row r="20">
          <cell r="A20" t="str">
            <v>1001F</v>
          </cell>
          <cell r="B20" t="str">
            <v>Utsunomiya University</v>
          </cell>
          <cell r="C20" t="str">
            <v>Graduate School of Regional Development and Creativity</v>
          </cell>
          <cell r="D20" t="str">
            <v>Division of Engineering and Agriculture/Graduate Program in Optical Engineering</v>
          </cell>
          <cell r="E20" t="str">
            <v>not mandatory</v>
          </cell>
          <cell r="F20" t="str">
            <v>https://www.utsunomiya-u.ac.jp/grdc/en/</v>
          </cell>
          <cell r="G20"/>
          <cell r="H20"/>
          <cell r="I20"/>
        </row>
        <row r="21">
          <cell r="A21" t="str">
            <v>1001G</v>
          </cell>
          <cell r="B21" t="str">
            <v>Utsunomiya University</v>
          </cell>
          <cell r="C21" t="str">
            <v>Graduate School of Regional Development and Creativity</v>
          </cell>
          <cell r="D21" t="str">
            <v>Division of Engineering and Agriculture/Graduate Program in Molecular Agriculture</v>
          </cell>
          <cell r="E21" t="str">
            <v>not mandatory</v>
          </cell>
          <cell r="F21" t="str">
            <v>https://www.utsunomiya-u.ac.jp/grdc/en/</v>
          </cell>
          <cell r="G21"/>
          <cell r="H21"/>
          <cell r="I21"/>
        </row>
        <row r="22">
          <cell r="A22" t="str">
            <v>1001H</v>
          </cell>
          <cell r="B22" t="str">
            <v>Utsunomiya University</v>
          </cell>
          <cell r="C22" t="str">
            <v>Graduate School of Regional Development and Creativity</v>
          </cell>
          <cell r="D22" t="str">
            <v>Division of Engineering and Agriculture/Graduate Program in Agricultural Biochemical Chemistry</v>
          </cell>
          <cell r="E22" t="str">
            <v>not mandatory</v>
          </cell>
          <cell r="F22" t="str">
            <v>https://www.utsunomiya-u.ac.jp/grdc/en/</v>
          </cell>
          <cell r="G22"/>
          <cell r="H22"/>
          <cell r="I22"/>
        </row>
        <row r="23">
          <cell r="A23" t="str">
            <v>1001I</v>
          </cell>
          <cell r="B23" t="str">
            <v>Utsunomiya University</v>
          </cell>
          <cell r="C23" t="str">
            <v>Graduate School of Regional Development and Creativity</v>
          </cell>
          <cell r="D23" t="str">
            <v>Division of Engineering and Agriculture/Graduate Program in Agricultural and Environmental Sciences</v>
          </cell>
          <cell r="E23" t="str">
            <v>not mandatory</v>
          </cell>
          <cell r="F23" t="str">
            <v>https://www.utsunomiya-u.ac.jp/grdc/en/</v>
          </cell>
          <cell r="G23"/>
          <cell r="H23"/>
          <cell r="I23"/>
        </row>
        <row r="24">
          <cell r="A24" t="str">
            <v>1001J</v>
          </cell>
          <cell r="B24" t="str">
            <v>Utsunomiya University</v>
          </cell>
          <cell r="C24" t="str">
            <v>Graduate School of Regional Development and Creativity</v>
          </cell>
          <cell r="D24" t="str">
            <v>Division of Advanced Trans-disciplinary Science/Optics Bio Design Program</v>
          </cell>
          <cell r="E24"/>
          <cell r="F24"/>
          <cell r="G24" t="str">
            <v>not mandatory</v>
          </cell>
          <cell r="H24" t="str">
            <v>https://www.utsunomiya-u.ac.jp/grdc_d/en/</v>
          </cell>
          <cell r="I24"/>
        </row>
        <row r="25">
          <cell r="A25" t="str">
            <v>1001K</v>
          </cell>
          <cell r="B25" t="str">
            <v>Utsunomiya University</v>
          </cell>
          <cell r="C25" t="str">
            <v>Graduate School of Regional Development and Creativity</v>
          </cell>
          <cell r="D25" t="str">
            <v>Division of Advanced Trans-disciplinary Science/Advanced Engineering System Design Program</v>
          </cell>
          <cell r="E25"/>
          <cell r="F25"/>
          <cell r="G25" t="str">
            <v>not mandatory</v>
          </cell>
          <cell r="H25" t="str">
            <v>https://www.utsunomiya-u.ac.jp/grdc_d/en/</v>
          </cell>
          <cell r="I25"/>
        </row>
        <row r="26">
          <cell r="A26" t="str">
            <v>1001L</v>
          </cell>
          <cell r="B26" t="str">
            <v>Utsunomiya University</v>
          </cell>
          <cell r="C26" t="str">
            <v>Graduate School of Regional Development and Creativity</v>
          </cell>
          <cell r="D26" t="str">
            <v>Division of Advanced Trans-disciplinary Science/Global and Regional Development Design Program</v>
          </cell>
          <cell r="E26"/>
          <cell r="F26"/>
          <cell r="G26" t="str">
            <v>not mandatory</v>
          </cell>
          <cell r="H26" t="str">
            <v>https://www.utsunomiya-u.ac.jp/grdc_d/en/</v>
          </cell>
          <cell r="I26"/>
        </row>
        <row r="27">
          <cell r="A27" t="str">
            <v>1101A</v>
          </cell>
          <cell r="B27" t="str">
            <v>Yokohama National University</v>
          </cell>
          <cell r="C27" t="str">
            <v>Graduate School of International Social Sciences</v>
          </cell>
          <cell r="D27" t="str">
            <v>Department of International and Business Law</v>
          </cell>
          <cell r="E27" t="str">
            <v>mandatory</v>
          </cell>
          <cell r="F27" t="str">
            <v>https://er-web.ynu.ac.jp/html/ARAKI_Ichiro/en.html
https://er-web.ynu.ac.jp/html/SEKINE_Takemasa/en.html</v>
          </cell>
          <cell r="G27" t="str">
            <v>PhD candidates are not accepted</v>
          </cell>
          <cell r="H27" t="str">
            <v>N/A</v>
          </cell>
          <cell r="I27" t="str">
            <v>該当しない
N/A</v>
          </cell>
        </row>
        <row r="28">
          <cell r="A28" t="str">
            <v>1101B</v>
          </cell>
          <cell r="B28" t="str">
            <v>Yokohama National University</v>
          </cell>
          <cell r="C28" t="str">
            <v>Graduate School of International Social Sciences</v>
          </cell>
          <cell r="D28" t="str">
            <v>Department of International and Business Law</v>
          </cell>
          <cell r="E28" t="str">
            <v>mandatory</v>
          </cell>
          <cell r="F28" t="str">
            <v>https://er-web.ynu.ac.jp/html/ARAKI_Ichiro/en.html
https://er-web.ynu.ac.jp/html/SEKINE_Takemasa/en.html</v>
          </cell>
          <cell r="G28" t="str">
            <v>PhD candidates are not accepted</v>
          </cell>
          <cell r="H28" t="str">
            <v>N/A</v>
          </cell>
          <cell r="I28" t="str">
            <v>該当しない
N/A</v>
          </cell>
        </row>
        <row r="29">
          <cell r="A29" t="str">
            <v>1102A</v>
          </cell>
          <cell r="B29" t="str">
            <v>Yokohama National University</v>
          </cell>
          <cell r="C29" t="str">
            <v>Graduate school of Engineering Science</v>
          </cell>
          <cell r="D29" t="str">
            <v>Department of Mechanical Engineering, Materials Science, and Ocean Engineering/
Mechanical Engineering Program</v>
          </cell>
          <cell r="E29" t="str">
            <v>Master's degree candidates are not accepted</v>
          </cell>
          <cell r="F29" t="str">
            <v>N/A</v>
          </cell>
          <cell r="G29" t="str">
            <v>mandatory</v>
          </cell>
          <cell r="H29" t="str">
            <v>https://www.fse.ynu.ac.jp/english/faculty/dep1.html</v>
          </cell>
          <cell r="I29" t="str">
            <v>未定
TBD</v>
          </cell>
        </row>
        <row r="30">
          <cell r="A30" t="str">
            <v>1102B</v>
          </cell>
          <cell r="B30" t="str">
            <v>Yokohama National University</v>
          </cell>
          <cell r="C30" t="str">
            <v>Graduate School of Engineering Science</v>
          </cell>
          <cell r="D30" t="str">
            <v>Department of Mechanical Engineering, Materials Science, and Ocean Engineering ／
Specialization in Systems Design for Ocean-Space,
Specialization in Aerospace Engineering</v>
          </cell>
          <cell r="E30" t="str">
            <v>mandatory</v>
          </cell>
          <cell r="F30" t="str">
            <v>http://www.fse.ynu.ac.jp/english/exam/exam/imgs/teacher_list_en.pdf</v>
          </cell>
          <cell r="G30" t="str">
            <v>mandatory</v>
          </cell>
          <cell r="H30" t="str">
            <v>http://www.fse.ynu.ac.jp/english/exam/exam/imgs/teacher_list_en.pdf</v>
          </cell>
          <cell r="I30" t="str">
            <v>未定
TBD</v>
          </cell>
        </row>
        <row r="31">
          <cell r="A31" t="str">
            <v>1102C</v>
          </cell>
          <cell r="B31" t="str">
            <v>Yokohama National University</v>
          </cell>
          <cell r="C31" t="str">
            <v>Graduate school of engineering science</v>
          </cell>
          <cell r="D31" t="str">
            <v>Department of Mathematics, Physics, Electrical Engineering and Computer Science/
Specialization of Electrical and Computer Engineering, Specialization of Applied Physics, and Specialization of Information Systems</v>
          </cell>
          <cell r="E31" t="str">
            <v>not mandatory</v>
          </cell>
          <cell r="F31" t="str">
            <v>https://www.fse.ynu.ac.jp/english/faculty/dep3.html</v>
          </cell>
          <cell r="G31" t="str">
            <v>not mandatory</v>
          </cell>
          <cell r="H31" t="str">
            <v>https://www.fse.ynu.ac.jp/english/faculty/dep3.html</v>
          </cell>
          <cell r="I31" t="str">
            <v>未定
TBD</v>
          </cell>
        </row>
        <row r="32">
          <cell r="A32" t="str">
            <v>1103A</v>
          </cell>
          <cell r="B32" t="str">
            <v>Yokohama National University</v>
          </cell>
          <cell r="C32" t="str">
            <v>Graduate school of  Urban Innovation</v>
          </cell>
          <cell r="D32" t="str">
            <v>&lt;Master's&gt;
Specialization in Infrastructure and Urban Society (Urban Infrastructure Field), and Specialization in International Infrastructure (IGSI), Department of Infrastructure and Urban Society 
&lt;Doctoral&gt;
Department of Urban Innovation (Urban Infrastructure Filed)</v>
          </cell>
          <cell r="E32" t="str">
            <v>mandatory</v>
          </cell>
          <cell r="F32" t="str">
            <v>https://www.urban.ynu.ac.jp/english/department/index.html</v>
          </cell>
          <cell r="G32" t="str">
            <v>mandatory</v>
          </cell>
          <cell r="H32" t="str">
            <v>https://www.urban.ynu.ac.jp/english/department/index.html</v>
          </cell>
          <cell r="I32" t="str">
            <v>該当しない
N/A</v>
          </cell>
        </row>
        <row r="33">
          <cell r="A33" t="str">
            <v>1103B</v>
          </cell>
          <cell r="B33" t="str">
            <v>Yokohama National University</v>
          </cell>
          <cell r="C33" t="str">
            <v>Graduate school of  Urban Innovation</v>
          </cell>
          <cell r="D33" t="str">
            <v>&lt;Master's&gt;
Specialization in Infrastructure and Urban Society (Humanities and Social Sciences Field), Department of Infrastructure and Urban Society 
&lt;Doctoral&gt;
Department of Urban Innovation (Humanities and Social Sciences Field)</v>
          </cell>
          <cell r="E33" t="str">
            <v>mandatory</v>
          </cell>
          <cell r="F33" t="str">
            <v>https://www.urban.ynu.ac.jp/english/department/index.html</v>
          </cell>
          <cell r="G33" t="str">
            <v>mandatory</v>
          </cell>
          <cell r="H33" t="str">
            <v>https://www.urban.ynu.ac.jp/english/department/index.html</v>
          </cell>
          <cell r="I33" t="str">
            <v>該当しない
N/A</v>
          </cell>
        </row>
        <row r="34">
          <cell r="A34" t="str">
            <v>5801A</v>
          </cell>
          <cell r="B34" t="str">
            <v>Okayama University</v>
          </cell>
          <cell r="C34" t="str">
            <v>Graduate School of Humanitiesand Social Sciences(Doctor's Course)</v>
          </cell>
          <cell r="D34" t="str">
            <v>Socio-Cultural Sciences</v>
          </cell>
          <cell r="E34" t="str">
            <v>Master's degree candidates are not accepted</v>
          </cell>
          <cell r="F34"/>
          <cell r="G34" t="str">
            <v>mandatory</v>
          </cell>
          <cell r="H34" t="str">
            <v>https://soran.cc.okayama-u.ac.jp/html/432b43ef8eca75a574506e4da22f6611_en.html</v>
          </cell>
          <cell r="I34" t="str">
            <v>未定
TBD</v>
          </cell>
        </row>
        <row r="35">
          <cell r="A35" t="str">
            <v>5801B</v>
          </cell>
          <cell r="B35" t="str">
            <v>Okayama University</v>
          </cell>
          <cell r="C35" t="str">
            <v>Graduate School of Humanitiesand Social Sciences(Doctor's Course)</v>
          </cell>
          <cell r="D35" t="str">
            <v>Socio-Cultural Sciences</v>
          </cell>
          <cell r="E35" t="str">
            <v>Master's degree candidates are not accepted</v>
          </cell>
          <cell r="F35"/>
          <cell r="G35" t="str">
            <v>mandatory</v>
          </cell>
          <cell r="H35" t="str">
            <v>https://soran.cc.okayama-u.ac.jp/html/6baf11b5b3af198874506e4da22f6611_en.html</v>
          </cell>
          <cell r="I35" t="str">
            <v>未定
TBD</v>
          </cell>
        </row>
        <row r="36">
          <cell r="A36" t="str">
            <v>5802A</v>
          </cell>
          <cell r="B36" t="str">
            <v>Okayama University</v>
          </cell>
          <cell r="C36" t="str">
            <v>Graduate school of Natural Science and Technology</v>
          </cell>
          <cell r="D36" t="str">
            <v>Division of Industrial Innovation Sciences</v>
          </cell>
          <cell r="E36" t="str">
            <v>Master's degree candidates are not accepted</v>
          </cell>
          <cell r="F36"/>
          <cell r="G36" t="str">
            <v>mandatory</v>
          </cell>
          <cell r="H36" t="str">
            <v>https://www.gnst.okayama-u.ac.jp/en/about_us/academic-research-staff/</v>
          </cell>
          <cell r="I36" t="str">
            <v>該当しない
N/A</v>
          </cell>
        </row>
        <row r="37">
          <cell r="A37" t="str">
            <v>5803A</v>
          </cell>
          <cell r="B37" t="str">
            <v>Okayama University</v>
          </cell>
          <cell r="C37" t="str">
            <v>Graduate School of Environmental and Life Science</v>
          </cell>
          <cell r="D37"/>
          <cell r="E37" t="str">
            <v>mandatory</v>
          </cell>
          <cell r="F37" t="str">
            <v>https://www.gels.okayama-u.ac.jp/en/profile/staff_e.html</v>
          </cell>
          <cell r="G37" t="str">
            <v>mandatory</v>
          </cell>
          <cell r="H37" t="str">
            <v>https://www.gels.okayama-u.ac.jp/en/profile/staff_e.html</v>
          </cell>
          <cell r="I37" t="str">
            <v xml:space="preserve">未定
To be determined </v>
          </cell>
        </row>
        <row r="38">
          <cell r="A38" t="str">
            <v>5301A</v>
          </cell>
          <cell r="B38" t="str">
            <v>Kwansei　Gakuin　University</v>
          </cell>
          <cell r="C38" t="str">
            <v xml:space="preserve">Graduate School of Institute of Business and Accounting </v>
          </cell>
          <cell r="D38" t="str">
            <v>International Management Course</v>
          </cell>
          <cell r="E38" t="str">
            <v>not mandatory</v>
          </cell>
          <cell r="F38" t="str">
            <v>https://iba.kwansei.ac.jp/en/imce/faculty/</v>
          </cell>
          <cell r="G38"/>
          <cell r="H38"/>
          <cell r="I38" t="str">
            <v>該当しない
N/A</v>
          </cell>
        </row>
        <row r="39">
          <cell r="A39" t="str">
            <v>5401A</v>
          </cell>
          <cell r="B39" t="str">
            <v>Kansai University</v>
          </cell>
          <cell r="C39" t="str">
            <v>Graduate School of Law</v>
          </cell>
          <cell r="D39" t="str">
            <v>Global Cooperation Course</v>
          </cell>
          <cell r="E39" t="str">
            <v>not mandatory</v>
          </cell>
          <cell r="F39"/>
          <cell r="G39" t="str">
            <v>PhD candidates are not accepted</v>
          </cell>
          <cell r="H39"/>
          <cell r="I39"/>
        </row>
        <row r="40">
          <cell r="A40" t="str">
            <v>5402A</v>
          </cell>
          <cell r="B40" t="str">
            <v>Kansai University</v>
          </cell>
          <cell r="C40" t="str">
            <v>Graduate school of Societal Safety Sciences</v>
          </cell>
          <cell r="D40" t="str">
            <v>Ph.D. of Disaster Management Program</v>
          </cell>
          <cell r="E40" t="str">
            <v>Master's degree candidates are not accepted</v>
          </cell>
          <cell r="F40"/>
          <cell r="G40" t="str">
            <v>mandatory</v>
          </cell>
          <cell r="H40" t="str">
            <v>https://www.kansai-u.ac.jp/Fc_ss/gr_sch/pdm/index.html</v>
          </cell>
          <cell r="I40" t="str">
            <v>該当しない
N/A</v>
          </cell>
        </row>
        <row r="41">
          <cell r="A41" t="str">
            <v>0601A</v>
          </cell>
          <cell r="B41" t="str">
            <v xml:space="preserve">Iwate University </v>
          </cell>
          <cell r="C41" t="str">
            <v>United Graduate School of Agricultural Sciences</v>
          </cell>
          <cell r="D41"/>
          <cell r="E41"/>
          <cell r="F41"/>
          <cell r="G41" t="str">
            <v>mandatory</v>
          </cell>
          <cell r="H41" t="str">
            <v>https://ugas.agr.iwate-u.ac.jp/en/introduction-to-our-professors/</v>
          </cell>
          <cell r="I41" t="str">
            <v>該当しない
N/A</v>
          </cell>
        </row>
        <row r="42">
          <cell r="A42" t="str">
            <v>0601B</v>
          </cell>
          <cell r="B42" t="str">
            <v xml:space="preserve">Iwate University </v>
          </cell>
          <cell r="C42" t="str">
            <v>United Graduate School of Agricultural Sciences</v>
          </cell>
          <cell r="D42"/>
          <cell r="E42"/>
          <cell r="F42"/>
          <cell r="G42" t="str">
            <v>mandatory</v>
          </cell>
          <cell r="H42" t="str">
            <v>https://ugas.agr.iwate-u.ac.jp/professors/</v>
          </cell>
          <cell r="I42" t="str">
            <v>該当しない
N/A</v>
          </cell>
        </row>
        <row r="43">
          <cell r="A43" t="str">
            <v>0601C</v>
          </cell>
          <cell r="B43" t="str">
            <v xml:space="preserve">Iwate University </v>
          </cell>
          <cell r="C43" t="str">
            <v>United Graduate School of Agricultural Sciences</v>
          </cell>
          <cell r="D43"/>
          <cell r="E43"/>
          <cell r="F43"/>
          <cell r="G43" t="str">
            <v>not mandatory</v>
          </cell>
          <cell r="H43"/>
          <cell r="I43" t="str">
            <v>該当しない
N/A</v>
          </cell>
        </row>
        <row r="44">
          <cell r="A44" t="str">
            <v>0601D</v>
          </cell>
          <cell r="B44" t="str">
            <v xml:space="preserve">Iwate University </v>
          </cell>
          <cell r="C44" t="str">
            <v>United Graduate School of Agricultural Sciences</v>
          </cell>
          <cell r="D44"/>
          <cell r="E44"/>
          <cell r="F44"/>
          <cell r="G44" t="str">
            <v>not mandatory</v>
          </cell>
          <cell r="H44"/>
          <cell r="I44" t="str">
            <v>該当しない
N/A</v>
          </cell>
        </row>
        <row r="45">
          <cell r="A45" t="str">
            <v>0601E</v>
          </cell>
          <cell r="B45" t="str">
            <v xml:space="preserve">Iwate University </v>
          </cell>
          <cell r="C45" t="str">
            <v>United Graduate School of Agricultural Sciences</v>
          </cell>
          <cell r="D45"/>
          <cell r="E45"/>
          <cell r="F45"/>
          <cell r="G45" t="str">
            <v>mandatory</v>
          </cell>
          <cell r="H45" t="str">
            <v>https://www.tr.yamagata-u.ac.jp/en/professors.html</v>
          </cell>
          <cell r="I45" t="str">
            <v>該当しない
N/A</v>
          </cell>
        </row>
        <row r="46">
          <cell r="A46" t="str">
            <v>0601F</v>
          </cell>
          <cell r="B46" t="str">
            <v xml:space="preserve">Iwate University </v>
          </cell>
          <cell r="C46" t="str">
            <v>United Graduate School of Agricultural Sciences</v>
          </cell>
          <cell r="D46"/>
          <cell r="E46"/>
          <cell r="F46"/>
          <cell r="G46" t="str">
            <v>not mandatory</v>
          </cell>
          <cell r="H46"/>
          <cell r="I46" t="str">
            <v>該当しない
N/A</v>
          </cell>
        </row>
        <row r="47">
          <cell r="A47" t="str">
            <v>0601G</v>
          </cell>
          <cell r="B47" t="str">
            <v xml:space="preserve">Iwate University </v>
          </cell>
          <cell r="C47" t="str">
            <v>United Graduate School of Agricultural Sciences</v>
          </cell>
          <cell r="D47"/>
          <cell r="E47"/>
          <cell r="F47"/>
          <cell r="G47" t="str">
            <v>not mandatory</v>
          </cell>
          <cell r="H47"/>
          <cell r="I47" t="str">
            <v>該当しない
N/A</v>
          </cell>
        </row>
        <row r="48">
          <cell r="A48" t="str">
            <v>0601H</v>
          </cell>
          <cell r="B48" t="str">
            <v xml:space="preserve">Iwate University </v>
          </cell>
          <cell r="C48" t="str">
            <v>United Graduate School of Agricultural Sciences</v>
          </cell>
          <cell r="D48"/>
          <cell r="E48"/>
          <cell r="F48"/>
          <cell r="G48" t="str">
            <v>not mandatory</v>
          </cell>
          <cell r="H48"/>
          <cell r="I48" t="str">
            <v>該当しない
N/A</v>
          </cell>
        </row>
        <row r="49">
          <cell r="A49" t="str">
            <v>0601I</v>
          </cell>
          <cell r="B49" t="str">
            <v xml:space="preserve">Iwate University </v>
          </cell>
          <cell r="C49" t="str">
            <v>United Graduate School of Agricultural Sciences</v>
          </cell>
          <cell r="D49"/>
          <cell r="E49"/>
          <cell r="F49"/>
          <cell r="G49" t="str">
            <v>not mandatory</v>
          </cell>
          <cell r="H49"/>
          <cell r="I49" t="str">
            <v>該当しない
N/A</v>
          </cell>
        </row>
        <row r="50">
          <cell r="A50" t="str">
            <v>0601J</v>
          </cell>
          <cell r="B50" t="str">
            <v xml:space="preserve">Iwate University </v>
          </cell>
          <cell r="C50" t="str">
            <v>United Graduate School of Agricultural Sciences</v>
          </cell>
          <cell r="D50"/>
          <cell r="E50"/>
          <cell r="F50"/>
          <cell r="G50" t="str">
            <v>mandatory</v>
          </cell>
          <cell r="H50" t="str">
            <v>https://www.tr.yamagata-u.ac.jp/en/professors.html</v>
          </cell>
          <cell r="I50" t="str">
            <v>該当しない
N/A</v>
          </cell>
        </row>
        <row r="51">
          <cell r="A51" t="str">
            <v>0601K</v>
          </cell>
          <cell r="B51" t="str">
            <v xml:space="preserve">Iwate University </v>
          </cell>
          <cell r="C51" t="str">
            <v>United Graduate School of Agricultural Sciences</v>
          </cell>
          <cell r="D51"/>
          <cell r="E51"/>
          <cell r="F51"/>
          <cell r="G51" t="str">
            <v>mandatory</v>
          </cell>
          <cell r="H51" t="str">
            <v>https://www.tr.yamagata-u.ac.jp/en/professors.html</v>
          </cell>
          <cell r="I51" t="str">
            <v>該当しない
N/A</v>
          </cell>
        </row>
        <row r="52">
          <cell r="A52" t="str">
            <v>0601L</v>
          </cell>
          <cell r="B52" t="str">
            <v xml:space="preserve">Iwate University </v>
          </cell>
          <cell r="C52" t="str">
            <v>United Graduate School of Agricultural Sciences</v>
          </cell>
          <cell r="D52"/>
          <cell r="E52"/>
          <cell r="F52"/>
          <cell r="G52" t="str">
            <v>not mandatory</v>
          </cell>
          <cell r="H52"/>
          <cell r="I52" t="str">
            <v>該当しない
N/A</v>
          </cell>
        </row>
        <row r="53">
          <cell r="A53" t="str">
            <v>4401A</v>
          </cell>
          <cell r="B53" t="str">
            <v>Gifu University</v>
          </cell>
          <cell r="C53" t="str">
            <v xml:space="preserve">Graduate School of Natural Science and Technology </v>
          </cell>
          <cell r="D53" t="str">
            <v>Department of Agricultural and Environmental Science</v>
          </cell>
          <cell r="E53" t="str">
            <v>not mandatory</v>
          </cell>
          <cell r="F53"/>
          <cell r="G53" t="str">
            <v>PhD candidates are not accepted</v>
          </cell>
          <cell r="H53"/>
          <cell r="I53" t="str">
            <v>該当しない
N/A</v>
          </cell>
        </row>
        <row r="54">
          <cell r="A54" t="str">
            <v>4401B</v>
          </cell>
          <cell r="B54" t="str">
            <v>Gifu University</v>
          </cell>
          <cell r="C54" t="str">
            <v xml:space="preserve">Graduate School of Natural Science and Technology </v>
          </cell>
          <cell r="D54" t="str">
            <v>Department of Agricultural and Environmental Science</v>
          </cell>
          <cell r="E54" t="str">
            <v>mandatory</v>
          </cell>
          <cell r="F54" t="str">
            <v>http://gnst.gifu-u.ac.jp/international/agc/</v>
          </cell>
          <cell r="G54" t="str">
            <v>PhD candidates are not accepted</v>
          </cell>
          <cell r="H54"/>
          <cell r="I54" t="str">
            <v>該当しない
N/A</v>
          </cell>
        </row>
        <row r="55">
          <cell r="A55" t="str">
            <v>4401C</v>
          </cell>
          <cell r="B55" t="str">
            <v>Gifu University</v>
          </cell>
          <cell r="C55" t="str">
            <v>Graduate School of Natural Science and Technology</v>
          </cell>
          <cell r="D55" t="str">
            <v>Department of Life Science and Chemistry</v>
          </cell>
          <cell r="E55" t="str">
            <v>mandatory</v>
          </cell>
          <cell r="F55" t="str">
            <v>http://gnst.gifu-u.ac.jp/international/agc/</v>
          </cell>
          <cell r="G55" t="str">
            <v>PhD candidates are not accepted</v>
          </cell>
          <cell r="H55"/>
          <cell r="I55" t="str">
            <v>該当しない
N/A</v>
          </cell>
        </row>
        <row r="56">
          <cell r="A56" t="str">
            <v>4401D</v>
          </cell>
          <cell r="B56" t="str">
            <v>Gifu University</v>
          </cell>
          <cell r="C56" t="str">
            <v>Graduate School of Natural Science and Technology</v>
          </cell>
          <cell r="D56" t="str">
            <v>Advanced Global Program (for Engineering)</v>
          </cell>
          <cell r="E56" t="str">
            <v>not mandatory</v>
          </cell>
          <cell r="F56"/>
          <cell r="G56" t="str">
            <v>PhD candidates are not accepted</v>
          </cell>
          <cell r="H56"/>
          <cell r="I56" t="str">
            <v xml:space="preserve">未定
To be determined </v>
          </cell>
        </row>
        <row r="57">
          <cell r="A57" t="str">
            <v>4402A</v>
          </cell>
          <cell r="B57" t="str">
            <v>Gifu University</v>
          </cell>
          <cell r="C57" t="str">
            <v>Graduate School of Engineering</v>
          </cell>
          <cell r="D57"/>
          <cell r="E57" t="str">
            <v>Master's degree candidates are not accepted</v>
          </cell>
          <cell r="F57"/>
          <cell r="G57" t="str">
            <v>not mandatory</v>
          </cell>
          <cell r="H57"/>
          <cell r="I57" t="str">
            <v>Application period ends by the end of January 2023</v>
          </cell>
        </row>
        <row r="58">
          <cell r="A58" t="str">
            <v>4403A</v>
          </cell>
          <cell r="B58" t="str">
            <v>Gifu University</v>
          </cell>
          <cell r="C58" t="str">
            <v>United Graduate School of Agricultural Science</v>
          </cell>
          <cell r="D58"/>
          <cell r="E58" t="str">
            <v>Master's degree candidates are not accepted</v>
          </cell>
          <cell r="F58"/>
          <cell r="G58" t="str">
            <v>mandatory</v>
          </cell>
          <cell r="H58" t="str">
            <v>http://www.ugsas.gifu-u.ac.jp/eng/graduate/advisers.html</v>
          </cell>
          <cell r="I58" t="str">
            <v>該当しない
N/A</v>
          </cell>
        </row>
        <row r="59">
          <cell r="A59" t="str">
            <v>5001A</v>
          </cell>
          <cell r="B59" t="str">
            <v>Kyoto Institute of Technology</v>
          </cell>
          <cell r="C59" t="str">
            <v>Graduate School of Science and Technology</v>
          </cell>
          <cell r="D59" t="str">
            <v>International Graduate
Program for Interdisciplinary Study in Science and Technology</v>
          </cell>
          <cell r="E59" t="str">
            <v>mandatory</v>
          </cell>
          <cell r="F59" t="str">
            <v>https://www.hyokadb.jim.kit.ac.jp/top/en.html</v>
          </cell>
          <cell r="G59" t="str">
            <v>mandatory</v>
          </cell>
          <cell r="H59" t="str">
            <v>https://www.hyokadb.jim.kit.ac.jp/top/en.html</v>
          </cell>
          <cell r="I59" t="str">
            <v>Application period ends by the end of January 2023</v>
          </cell>
        </row>
        <row r="60">
          <cell r="A60" t="str">
            <v>3801A</v>
          </cell>
          <cell r="B60" t="str">
            <v>Kanazawa University</v>
          </cell>
          <cell r="C60" t="str">
            <v>Graduate school of Natural Science &amp; Technology</v>
          </cell>
          <cell r="D60" t="str">
            <v>Division of Environmental Design</v>
          </cell>
          <cell r="E60" t="str">
            <v>Master's degree candidates are not accepted</v>
          </cell>
          <cell r="F60"/>
          <cell r="G60" t="str">
            <v>mandatory</v>
          </cell>
          <cell r="H60" t="str">
            <v>https://www.nst.kanazawa-u.ac.jp/labp/WebE_NS.html　</v>
          </cell>
          <cell r="I60" t="str">
            <v>該当しない
N/A</v>
          </cell>
        </row>
        <row r="61">
          <cell r="A61" t="str">
            <v>3801B</v>
          </cell>
          <cell r="B61" t="str">
            <v>Kanazawa University</v>
          </cell>
          <cell r="C61" t="str">
            <v>Graduate school of Natural Science and  Technology</v>
          </cell>
          <cell r="D61" t="str">
            <v>Division of Natural Science, Course of Natural System</v>
          </cell>
          <cell r="E61" t="str">
            <v>Master's degree candidates are not accepted</v>
          </cell>
          <cell r="F61"/>
          <cell r="G61" t="str">
            <v>mandatory</v>
          </cell>
          <cell r="H61" t="str">
            <v>https://www.nst.kanazawa-u.ac.jp/labp/WebE_NS.html</v>
          </cell>
          <cell r="I61" t="str">
            <v>該当しない
N/A</v>
          </cell>
        </row>
        <row r="62">
          <cell r="A62" t="str">
            <v>3801C</v>
          </cell>
          <cell r="B62" t="str">
            <v>Kanazawa University</v>
          </cell>
          <cell r="C62" t="str">
            <v>Graduate school of Natural Science and  Technology</v>
          </cell>
          <cell r="D62" t="str">
            <v>Division of Natural Science, Course of Natural System</v>
          </cell>
          <cell r="E62" t="str">
            <v>Master's degree candidates are not accepted</v>
          </cell>
          <cell r="F62"/>
          <cell r="G62" t="str">
            <v>mandatory</v>
          </cell>
          <cell r="H62" t="str">
            <v>https://www.nst.kanazawa-u.ac.jp/labp/WebE_NS.html</v>
          </cell>
          <cell r="I62" t="str">
            <v>該当しない
N/A</v>
          </cell>
        </row>
        <row r="63">
          <cell r="A63" t="str">
            <v>3801D</v>
          </cell>
          <cell r="B63" t="str">
            <v>Kanazawa University</v>
          </cell>
          <cell r="C63" t="str">
            <v>Graduate school of Natural Science and  Technology</v>
          </cell>
          <cell r="D63" t="str">
            <v>Division of Natural Science, Course of Natural System</v>
          </cell>
          <cell r="E63" t="str">
            <v>Master's degree candidates are not accepted</v>
          </cell>
          <cell r="F63"/>
          <cell r="G63" t="str">
            <v>mandatory</v>
          </cell>
          <cell r="H63" t="str">
            <v>https://www.nst.kanazawa-u.ac.jp/labp/WebE_NS.html</v>
          </cell>
          <cell r="I63" t="str">
            <v>該当しない
N/A</v>
          </cell>
        </row>
        <row r="64">
          <cell r="A64" t="str">
            <v>3801E</v>
          </cell>
          <cell r="B64" t="str">
            <v>Kanazawa University</v>
          </cell>
          <cell r="C64" t="str">
            <v>Graduate school of Natural Science and  Technology</v>
          </cell>
          <cell r="D64" t="str">
            <v>Division of Natural Science, Course of Natural System</v>
          </cell>
          <cell r="E64" t="str">
            <v>Master's degree candidates are not accepted</v>
          </cell>
          <cell r="F64"/>
          <cell r="G64" t="str">
            <v>mandatory</v>
          </cell>
          <cell r="H64" t="str">
            <v>https://www.nst.kanazawa-u.ac.jp/labp/WebE_NS.html</v>
          </cell>
          <cell r="I64" t="str">
            <v>該当しない
N/A</v>
          </cell>
        </row>
        <row r="65">
          <cell r="A65" t="str">
            <v>3801F</v>
          </cell>
          <cell r="B65" t="str">
            <v>Kanazawa University</v>
          </cell>
          <cell r="C65" t="str">
            <v>Graduate School of Natural Science and Technology</v>
          </cell>
          <cell r="D65" t="str">
            <v>Division of Material Chemistry</v>
          </cell>
          <cell r="E65" t="str">
            <v>not mandatory</v>
          </cell>
          <cell r="F65"/>
          <cell r="G65" t="str">
            <v>PhD candidates are not accepted</v>
          </cell>
          <cell r="H65"/>
          <cell r="I65" t="str">
            <v>該当しない
N/A</v>
          </cell>
        </row>
        <row r="66">
          <cell r="A66" t="str">
            <v>3801G</v>
          </cell>
          <cell r="B66" t="str">
            <v>Kanazawa University</v>
          </cell>
          <cell r="C66" t="str">
            <v>Graduate School of Natural Science and Technology</v>
          </cell>
          <cell r="D66" t="str">
            <v>Division of Material Chemistry</v>
          </cell>
          <cell r="E66" t="str">
            <v>Master's degree candidates are not accepted</v>
          </cell>
          <cell r="F66"/>
          <cell r="G66" t="str">
            <v>not mandatory</v>
          </cell>
          <cell r="H66"/>
          <cell r="I66" t="str">
            <v>該当しない
N/A</v>
          </cell>
        </row>
        <row r="67">
          <cell r="A67" t="str">
            <v>3802A</v>
          </cell>
          <cell r="B67" t="str">
            <v>Kanazawa University</v>
          </cell>
          <cell r="C67" t="str">
            <v>Graduate school of Natural Science and Technology</v>
          </cell>
          <cell r="D67" t="str">
            <v>Environmental and Energy Technologies International Course</v>
          </cell>
          <cell r="E67" t="str">
            <v>mandatory</v>
          </cell>
          <cell r="F67" t="str">
            <v>http://www.nst.kanazawa-u.ac.jp/etic/english/research/</v>
          </cell>
          <cell r="G67" t="str">
            <v>PhD candidates are not accepted</v>
          </cell>
          <cell r="H67"/>
          <cell r="I67" t="str">
            <v>Application period ends by the end of January 2023</v>
          </cell>
        </row>
        <row r="68">
          <cell r="A68" t="str">
            <v>3802B</v>
          </cell>
          <cell r="B68" t="str">
            <v>Kanazawa University</v>
          </cell>
          <cell r="C68" t="str">
            <v>Graduate School  of Medical Sciences</v>
          </cell>
          <cell r="D68" t="str">
            <v>Division of Medicine (Doctoral Course)</v>
          </cell>
          <cell r="E68" t="str">
            <v>Master's degree candidates are not accepted</v>
          </cell>
          <cell r="F68"/>
          <cell r="G68" t="str">
            <v>mandatory</v>
          </cell>
          <cell r="H68" t="str">
            <v>http://www.med.kanazawa-u.ac.jp/EN/lab/</v>
          </cell>
          <cell r="I68" t="str">
            <v>未定
TBD</v>
          </cell>
        </row>
        <row r="69">
          <cell r="A69" t="str">
            <v>3803A</v>
          </cell>
          <cell r="B69" t="str">
            <v>Kanazawa University</v>
          </cell>
          <cell r="C69" t="str">
            <v>Graduate School  of Medical Sciences</v>
          </cell>
          <cell r="D69" t="str">
            <v>Division of Medicine (Doctoral Course)</v>
          </cell>
          <cell r="E69" t="str">
            <v>mandatory</v>
          </cell>
          <cell r="F69" t="str">
            <v>http://www.med.kanazawa-u.ac.jp/EN/lab/</v>
          </cell>
          <cell r="G69" t="str">
            <v>mandatory</v>
          </cell>
          <cell r="H69" t="str">
            <v>http://www.med.kanazawa-u.ac.jp/EN/lab/</v>
          </cell>
          <cell r="I69" t="str">
            <v>未定
TBD</v>
          </cell>
        </row>
        <row r="70">
          <cell r="A70" t="str">
            <v>6801A</v>
          </cell>
          <cell r="B70" t="str">
            <v>Kyushu Institute of Technology</v>
          </cell>
          <cell r="C70" t="str">
            <v>Graduate School of Engineering</v>
          </cell>
          <cell r="D70" t="str">
            <v>Space Engineering International Course</v>
          </cell>
          <cell r="E70" t="str">
            <v>not mandatory</v>
          </cell>
          <cell r="F70"/>
          <cell r="G70" t="str">
            <v>not mandatory</v>
          </cell>
          <cell r="H70"/>
          <cell r="I70" t="str">
            <v>該当しない
N/A</v>
          </cell>
        </row>
        <row r="71">
          <cell r="A71" t="str">
            <v>6802A</v>
          </cell>
          <cell r="B71" t="str">
            <v>Kyushu Institute of Technology</v>
          </cell>
          <cell r="C71" t="str">
            <v>Graduate school of Life Science and Systems Engineering</v>
          </cell>
          <cell r="D71" t="str">
            <v>・Master Programs Department of Human Intelligence Systems
・Doctoral Programs Department of Life Science and Systems Engineering</v>
          </cell>
          <cell r="E71" t="str">
            <v>mandatory</v>
          </cell>
          <cell r="F71" t="str">
            <v>Academic Staffs &amp; Research | Graduate School of Life Science and Systems Engineering, Kyushu Institute of Technology (Wakamatsu Campus) (kyutech.ac.jp)</v>
          </cell>
          <cell r="G71" t="str">
            <v>mandatory</v>
          </cell>
          <cell r="H71" t="str">
            <v>Academic Staffs &amp; Research | Graduate School of Life Science and Systems Engineering, Kyushu Institute of Technology (Wakamatsu Campus) (kyutech.ac.jp)</v>
          </cell>
          <cell r="I71" t="str">
            <v>該当しない
N/A</v>
          </cell>
        </row>
        <row r="72">
          <cell r="A72" t="str">
            <v>7701A</v>
          </cell>
          <cell r="B72" t="str">
            <v>Gunma University</v>
          </cell>
          <cell r="C72" t="str">
            <v>Graduate school of Gunma University</v>
          </cell>
          <cell r="D72" t="str">
            <v>Mechanical Science and Technology</v>
          </cell>
          <cell r="E72" t="str">
            <v>mandatory</v>
          </cell>
          <cell r="F72"/>
          <cell r="G72" t="str">
            <v>mandatory</v>
          </cell>
          <cell r="H72"/>
          <cell r="I72" t="str">
            <v xml:space="preserve">未定
To be determined </v>
          </cell>
        </row>
        <row r="73">
          <cell r="A73" t="str">
            <v>8301A</v>
          </cell>
          <cell r="B73" t="str">
            <v>Prefectural University of Hiroshima</v>
          </cell>
          <cell r="C73" t="str">
            <v>Graduate school of Comprehensive Scientific Reserch</v>
          </cell>
          <cell r="D73" t="str">
            <v>Program in Biological System Sciences</v>
          </cell>
          <cell r="E73" t="str">
            <v>mandatory</v>
          </cell>
          <cell r="F73"/>
          <cell r="G73" t="str">
            <v>mandatory</v>
          </cell>
          <cell r="H73"/>
          <cell r="I73" t="str">
            <v>該当しない
N/A</v>
          </cell>
        </row>
        <row r="74">
          <cell r="A74" t="str">
            <v>8301B</v>
          </cell>
          <cell r="B74" t="str">
            <v>Prefectural University of Hiroshima</v>
          </cell>
          <cell r="C74" t="str">
            <v>Graduate school of Comprehensive Scientific Reserch</v>
          </cell>
          <cell r="D74" t="str">
            <v>Program in Biological System Sciences</v>
          </cell>
          <cell r="E74" t="str">
            <v>mandatory</v>
          </cell>
          <cell r="F74"/>
          <cell r="G74" t="str">
            <v>mandatory</v>
          </cell>
          <cell r="H74"/>
          <cell r="I74" t="str">
            <v>該当しない
N/A</v>
          </cell>
        </row>
        <row r="75">
          <cell r="A75" t="str">
            <v>3101A</v>
          </cell>
          <cell r="B75" t="str">
            <v>Kogakuin University of Technology and Engineering</v>
          </cell>
          <cell r="C75" t="str">
            <v>Graduate school of Engineering</v>
          </cell>
          <cell r="D75" t="str">
            <v>Mechanical Engineering</v>
          </cell>
          <cell r="E75" t="str">
            <v>mandatory</v>
          </cell>
          <cell r="F75" t="str">
            <v>https://www.kogakuin.ac.jp/english/graduate/ma.html</v>
          </cell>
          <cell r="G75" t="str">
            <v>mandatory</v>
          </cell>
          <cell r="H75" t="str">
            <v>https://www.kogakuin.ac.jp/english/graduate/ma.html</v>
          </cell>
          <cell r="I75"/>
        </row>
        <row r="76">
          <cell r="A76" t="str">
            <v>3101B</v>
          </cell>
          <cell r="B76" t="str">
            <v>Kogakuin University of Technology and Engineering</v>
          </cell>
          <cell r="C76" t="str">
            <v>Graduate school of Engineering</v>
          </cell>
          <cell r="D76" t="str">
            <v>Applied Chemistry and Chemical Engineering</v>
          </cell>
          <cell r="E76" t="str">
            <v>mandatory</v>
          </cell>
          <cell r="F76" t="str">
            <v>https://www.kogakuin.ac.jp/english/graduate/mb.html</v>
          </cell>
          <cell r="G76" t="str">
            <v>mandatory</v>
          </cell>
          <cell r="H76" t="str">
            <v>https://www.kogakuin.ac.jp/english/graduate/mb.html</v>
          </cell>
          <cell r="I76"/>
        </row>
        <row r="77">
          <cell r="A77" t="str">
            <v>3101C</v>
          </cell>
          <cell r="B77" t="str">
            <v>Kogakuin University of Technology and Engineering</v>
          </cell>
          <cell r="C77" t="str">
            <v>Graduate school of Engineering</v>
          </cell>
          <cell r="D77" t="str">
            <v>Electrical Engineering and Electronics</v>
          </cell>
          <cell r="E77" t="str">
            <v>mandatory</v>
          </cell>
          <cell r="F77" t="str">
            <v>https://www.kogakuin.ac.jp/english/graduate/mc.html</v>
          </cell>
          <cell r="G77" t="str">
            <v>mandatory</v>
          </cell>
          <cell r="H77" t="str">
            <v>https://www.kogakuin.ac.jp/english/graduate/mc.html</v>
          </cell>
          <cell r="I77"/>
        </row>
        <row r="78">
          <cell r="A78" t="str">
            <v>3101D</v>
          </cell>
          <cell r="B78" t="str">
            <v>Kogakuin University of Technology and Engineering</v>
          </cell>
          <cell r="C78" t="str">
            <v>Graduate school of Engineering</v>
          </cell>
          <cell r="D78" t="str">
            <v>Informatics</v>
          </cell>
          <cell r="E78" t="str">
            <v>mandatory</v>
          </cell>
          <cell r="F78" t="str">
            <v>https://www.kogakuin.ac.jp/english/graduate/me.html</v>
          </cell>
          <cell r="G78" t="str">
            <v>mandatory</v>
          </cell>
          <cell r="H78" t="str">
            <v>https://www.kogakuin.ac.jp/english/graduate/me.html</v>
          </cell>
          <cell r="I78"/>
        </row>
        <row r="79">
          <cell r="A79" t="str">
            <v>3101E</v>
          </cell>
          <cell r="B79" t="str">
            <v>Kogakuin University of Technology and Engineering</v>
          </cell>
          <cell r="C79" t="str">
            <v>Graduate school of Engineering</v>
          </cell>
          <cell r="D79" t="str">
            <v>Architecture</v>
          </cell>
          <cell r="E79" t="str">
            <v>mandatory</v>
          </cell>
          <cell r="F79" t="str">
            <v>https://www.kogakuin.ac.jp/english/graduate/md.html</v>
          </cell>
          <cell r="G79" t="str">
            <v>mandatory</v>
          </cell>
          <cell r="H79" t="str">
            <v>https://www.kogakuin.ac.jp/english/graduate/md.html</v>
          </cell>
          <cell r="I79"/>
        </row>
        <row r="80">
          <cell r="A80" t="str">
            <v>3101F</v>
          </cell>
          <cell r="B80" t="str">
            <v>Kogakuin University of Technology and Engineering</v>
          </cell>
          <cell r="C80" t="str">
            <v>Graduate school of Engineering</v>
          </cell>
          <cell r="D80" t="str">
            <v>Systems Design</v>
          </cell>
          <cell r="E80" t="str">
            <v>mandatory</v>
          </cell>
          <cell r="F80" t="str">
            <v>https://www.kogakuin.ac.jp/english/graduate/mf.html</v>
          </cell>
          <cell r="G80" t="str">
            <v>PhD candidates are not accepted</v>
          </cell>
          <cell r="H80"/>
          <cell r="I80"/>
        </row>
        <row r="81">
          <cell r="A81" t="str">
            <v>5703A</v>
          </cell>
          <cell r="B81" t="str">
            <v>Hiroshima University</v>
          </cell>
          <cell r="C81" t="str">
            <v>Graduate School of Integrated Sciences for Life</v>
          </cell>
          <cell r="D81" t="str">
            <v>Program of Basic Biology</v>
          </cell>
          <cell r="E81" t="str">
            <v>mandatory</v>
          </cell>
          <cell r="F81" t="str">
            <v>https://seeds.office.hiroshima-u.ac.jp/search/index.html?lang=en</v>
          </cell>
          <cell r="G81" t="str">
            <v>mandatory</v>
          </cell>
          <cell r="H81" t="str">
            <v>https://seeds.office.hiroshima-u.ac.jp/search/index.html?lang=en</v>
          </cell>
          <cell r="I81" t="str">
            <v>未定
TBD</v>
          </cell>
        </row>
        <row r="82">
          <cell r="A82" t="str">
            <v>5703B</v>
          </cell>
          <cell r="B82" t="str">
            <v>Hiroshima University</v>
          </cell>
          <cell r="C82" t="str">
            <v>Graduate School of Integrated Sciences for Life</v>
          </cell>
          <cell r="D82" t="str">
            <v>Program of Mathematical and Life Sciences</v>
          </cell>
          <cell r="E82" t="str">
            <v>mandatory</v>
          </cell>
          <cell r="F82" t="str">
            <v>https://seeds.office.hiroshima-u.ac.jp/search/index.html?lang=en</v>
          </cell>
          <cell r="G82" t="str">
            <v>mandatory</v>
          </cell>
          <cell r="H82" t="str">
            <v>https://seeds.office.hiroshima-u.ac.jp/search/index.html?lang=en</v>
          </cell>
          <cell r="I82" t="str">
            <v>未定
TBD</v>
          </cell>
        </row>
        <row r="83">
          <cell r="A83" t="str">
            <v>5703C</v>
          </cell>
          <cell r="B83" t="str">
            <v>Hiroshima University</v>
          </cell>
          <cell r="C83" t="str">
            <v>Graduate School of Integrated Sciences for Life</v>
          </cell>
          <cell r="D83" t="str">
            <v>Program of Biomedical Science</v>
          </cell>
          <cell r="E83" t="str">
            <v>mandatory</v>
          </cell>
          <cell r="F83" t="str">
            <v>https://seeds.office.hiroshima-u.ac.jp/search/index.html?lang=en</v>
          </cell>
          <cell r="G83" t="str">
            <v>mandatory</v>
          </cell>
          <cell r="H83" t="str">
            <v>https://seeds.office.hiroshima-u.ac.jp/search/index.html?lang=en</v>
          </cell>
          <cell r="I83" t="str">
            <v>未定
TBD</v>
          </cell>
        </row>
        <row r="84">
          <cell r="A84" t="str">
            <v>5701A</v>
          </cell>
          <cell r="B84" t="str">
            <v>Hiroshima University</v>
          </cell>
          <cell r="C84" t="str">
            <v>Graduate School of Integrated Sciences for Life</v>
          </cell>
          <cell r="D84" t="str">
            <v xml:space="preserve">Graduate School of Integrated Sciences for Life
Program of Food and AgriLife Science/
Program of Bioresource Science
</v>
          </cell>
          <cell r="E84" t="str">
            <v>mandatory</v>
          </cell>
          <cell r="F84" t="str">
            <v>https://www.hiroshima-u.ac.jp/system/files/184893/01%E3%80%90%E8%8B%B1%E6%96%87%E3%80%91%E3%80%90Integrated%20Sciences%20for%20Life%E3%80%91M%28%E4%B8%80%E8%88%AC%29%E5%8B%9F%E9%9B%86%E8%A6%81%E9%A0%85_20220502%EF%BC%88%E5%90%8D%E7%B0%BF%E4%BB%98%E3%81%8D%EF%BC%89.pdf</v>
          </cell>
          <cell r="G84" t="str">
            <v>mandatory</v>
          </cell>
          <cell r="H84" t="str">
            <v>https://www.hiroshima-u.ac.jp/system/files/184913/01%E3%80%90%E8%8B%B1%E6%96%87%E3%80%91%E3%80%90Integrated%20Sciences%20for%20Life%E3%80%91D%28%E4%B8%80%E8%88%AC%29%E5%8B%9F%E9%9B%86%E8%A6%81%E9%A0%85_20220506%EF%BC%88%E5%90%8D%E7%B0%BF%E4%BB%98%E3%81%8D%EF%BC%89.pdf</v>
          </cell>
          <cell r="I84" t="str">
            <v>該当しない
N/A</v>
          </cell>
        </row>
        <row r="85">
          <cell r="A85" t="str">
            <v>5701B</v>
          </cell>
          <cell r="B85" t="str">
            <v>Hiroshima University</v>
          </cell>
          <cell r="C85" t="str">
            <v>Graduate School of integrated Sciences for Life</v>
          </cell>
          <cell r="D85" t="str">
            <v>Program of Life and Environmental Sciences</v>
          </cell>
          <cell r="E85" t="str">
            <v>mandatory</v>
          </cell>
          <cell r="F85" t="str">
            <v>https://www.hiroshima-u.ac.jp/en/ilife/research/life-and-environmental-sciences</v>
          </cell>
          <cell r="G85" t="str">
            <v>mandatory</v>
          </cell>
          <cell r="H85" t="str">
            <v>https://www.hiroshima-u.ac.jp/en/ilife/research/life-and-environmental-sciences</v>
          </cell>
          <cell r="I85" t="str">
            <v>該当しない
N/A</v>
          </cell>
        </row>
        <row r="86">
          <cell r="A86" t="str">
            <v>5704A</v>
          </cell>
          <cell r="B86" t="str">
            <v>Hiroshima University</v>
          </cell>
          <cell r="C86" t="str">
            <v>Graduate School of Humanities and Social Sciences</v>
          </cell>
          <cell r="D86" t="str">
            <v>Division of Humanities and Social Sciences / International Peace and Co-existence Program</v>
          </cell>
          <cell r="E86" t="str">
            <v>not mandatory</v>
          </cell>
          <cell r="F86" t="str">
            <v>別紙参照</v>
          </cell>
          <cell r="G86" t="str">
            <v>not mandatory</v>
          </cell>
          <cell r="H86" t="str">
            <v>別紙参照</v>
          </cell>
          <cell r="I86"/>
        </row>
        <row r="87">
          <cell r="A87" t="str">
            <v>5704B</v>
          </cell>
          <cell r="B87" t="str">
            <v>Hiroshima University</v>
          </cell>
          <cell r="C87" t="str">
            <v>Graduate School of Humanities and Social Sciences</v>
          </cell>
          <cell r="D87" t="str">
            <v>Division of Humanities and Social Sciences / International Economic Development Program</v>
          </cell>
          <cell r="E87" t="str">
            <v>mandatory</v>
          </cell>
          <cell r="F87" t="str">
            <v>別紙参照</v>
          </cell>
          <cell r="G87" t="str">
            <v>mandatory</v>
          </cell>
          <cell r="H87" t="str">
            <v>別紙参照</v>
          </cell>
          <cell r="I87"/>
        </row>
        <row r="88">
          <cell r="A88" t="str">
            <v>5704C</v>
          </cell>
          <cell r="B88" t="str">
            <v>Hiroshima University</v>
          </cell>
          <cell r="C88" t="str">
            <v>Graduate School of Humanities and Social Sciences</v>
          </cell>
          <cell r="D88" t="str">
            <v>Division of Educational Sciences / International Education Development Program</v>
          </cell>
          <cell r="E88" t="str">
            <v>mandatory</v>
          </cell>
          <cell r="F88" t="str">
            <v>別紙参照</v>
          </cell>
          <cell r="G88" t="str">
            <v>mandatory</v>
          </cell>
          <cell r="H88" t="str">
            <v>別紙参照</v>
          </cell>
          <cell r="I88"/>
        </row>
        <row r="89">
          <cell r="A89" t="str">
            <v>5705A</v>
          </cell>
          <cell r="B89" t="str">
            <v>Hiroshima University</v>
          </cell>
          <cell r="C89" t="str">
            <v>Graduate School of Advanced Science and Engineering</v>
          </cell>
          <cell r="D89" t="str">
            <v>Civil and Environmental Engineering</v>
          </cell>
          <cell r="E89" t="str">
            <v>Master's degree candidates are not accepted</v>
          </cell>
          <cell r="F89"/>
          <cell r="G89" t="str">
            <v>not mandatory</v>
          </cell>
          <cell r="H89" t="str">
            <v>https://www.hiroshima-u.ac.jp/en/adse/staff/civil-and-environmental-engineering</v>
          </cell>
          <cell r="I89"/>
        </row>
        <row r="90">
          <cell r="A90" t="str">
            <v>5705B</v>
          </cell>
          <cell r="B90" t="str">
            <v>Hiroshima University</v>
          </cell>
          <cell r="C90" t="str">
            <v>Graduate School of Advanced Science and Engineering</v>
          </cell>
          <cell r="D90" t="str">
            <v>Transportation and Environmental Systems Program</v>
          </cell>
          <cell r="E90" t="str">
            <v>mandatory</v>
          </cell>
          <cell r="F90" t="str">
            <v>https://seeds.office.hiroshima-u.ac.jp/profile/en.75a4a2852642bcbd520e17560c007669.html</v>
          </cell>
          <cell r="G90" t="str">
            <v>mandatory</v>
          </cell>
          <cell r="H90" t="str">
            <v>https://seeds.office.hiroshima-u.ac.jp/profile/en.75a4a2852642bcbd520e17560c007669.html</v>
          </cell>
          <cell r="I90"/>
        </row>
        <row r="91">
          <cell r="A91" t="str">
            <v>5705C</v>
          </cell>
          <cell r="B91" t="str">
            <v>Hiroshima University</v>
          </cell>
          <cell r="C91" t="str">
            <v>Graduate School of Advanced Science and Engineering</v>
          </cell>
          <cell r="D91" t="str">
            <v>Mechanical Engineering Program</v>
          </cell>
          <cell r="E91" t="str">
            <v>mandatory</v>
          </cell>
          <cell r="F91" t="str">
            <v>https://mdl.hiroshima-u.ac.jp/index_en.html</v>
          </cell>
          <cell r="G91" t="str">
            <v>mandatory</v>
          </cell>
          <cell r="H91" t="str">
            <v>https://mdl.hiroshima-u.ac.jp/index_en.html</v>
          </cell>
          <cell r="I91"/>
        </row>
        <row r="92">
          <cell r="A92" t="str">
            <v>5705D</v>
          </cell>
          <cell r="B92" t="str">
            <v>Hiroshima University</v>
          </cell>
          <cell r="C92" t="str">
            <v>Graduate School of Advanced Science and Engineering</v>
          </cell>
          <cell r="D92" t="str">
            <v>Mechanical Engineering Program</v>
          </cell>
          <cell r="E92" t="str">
            <v>mandatory</v>
          </cell>
          <cell r="F92" t="str">
            <v>https://seeds.office.hiroshima-u.ac.jp/search/index.html?lang=en</v>
          </cell>
          <cell r="G92" t="str">
            <v>mandatory</v>
          </cell>
          <cell r="H92" t="str">
            <v>https://seeds.office.hiroshima-u.ac.jp/search/index.html?lang=en</v>
          </cell>
          <cell r="I92"/>
        </row>
        <row r="93">
          <cell r="A93" t="str">
            <v>5705E</v>
          </cell>
          <cell r="B93" t="str">
            <v>Hiroshima University</v>
          </cell>
          <cell r="C93" t="str">
            <v>Graduate School of Advanced Science and Engineering</v>
          </cell>
          <cell r="D93" t="str">
            <v>Mathematics Program</v>
          </cell>
          <cell r="E93" t="str">
            <v>mandatory</v>
          </cell>
          <cell r="F93" t="str">
            <v>https://seeds.office.hiroshima-u.ac.jp/search/index.html?lang=en</v>
          </cell>
          <cell r="G93" t="str">
            <v>mandatory</v>
          </cell>
          <cell r="H93" t="str">
            <v>https://seeds.office.hiroshima-u.ac.jp/search/index.html?lang=en</v>
          </cell>
          <cell r="I93" t="str">
            <v>未定
TBD</v>
          </cell>
        </row>
        <row r="94">
          <cell r="A94" t="str">
            <v>5705F</v>
          </cell>
          <cell r="B94" t="str">
            <v>Hiroshima University</v>
          </cell>
          <cell r="C94" t="str">
            <v>Graduate School of Advanced Science and Engineering</v>
          </cell>
          <cell r="D94" t="str">
            <v>Physics Program</v>
          </cell>
          <cell r="E94" t="str">
            <v>mandatory</v>
          </cell>
          <cell r="F94" t="str">
            <v>https://seeds.office.hiroshima-u.ac.jp/search/index.html?lang=en</v>
          </cell>
          <cell r="G94" t="str">
            <v>mandatory</v>
          </cell>
          <cell r="H94" t="str">
            <v>https://seeds.office.hiroshima-u.ac.jp/search/index.html?lang=en</v>
          </cell>
          <cell r="I94" t="str">
            <v>未定
TBD</v>
          </cell>
        </row>
        <row r="95">
          <cell r="A95" t="str">
            <v>5705G</v>
          </cell>
          <cell r="B95" t="str">
            <v>Hiroshima University</v>
          </cell>
          <cell r="C95" t="str">
            <v>Graduate School of Advanced Science and Engineering</v>
          </cell>
          <cell r="D95" t="str">
            <v>Earth and Planetary Systems Science Program</v>
          </cell>
          <cell r="E95" t="str">
            <v>mandatory</v>
          </cell>
          <cell r="F95" t="str">
            <v>https://seeds.office.hiroshima-u.ac.jp/search/index.html?lang=en</v>
          </cell>
          <cell r="G95" t="str">
            <v>mandatory</v>
          </cell>
          <cell r="H95" t="str">
            <v>https://seeds.office.hiroshima-u.ac.jp/search/index.html?lang=en</v>
          </cell>
          <cell r="I95" t="str">
            <v>未定
TBD</v>
          </cell>
        </row>
        <row r="96">
          <cell r="A96" t="str">
            <v>5705H</v>
          </cell>
          <cell r="B96" t="str">
            <v>Hiroshima University</v>
          </cell>
          <cell r="C96" t="str">
            <v>Graduate School of Advanced Science and Engineering</v>
          </cell>
          <cell r="D96" t="str">
            <v>Basic Chemistry Program</v>
          </cell>
          <cell r="E96" t="str">
            <v>mandatory</v>
          </cell>
          <cell r="F96" t="str">
            <v>https://seeds.office.hiroshima-u.ac.jp/search/index.html?lang=en</v>
          </cell>
          <cell r="G96" t="str">
            <v>mandatory</v>
          </cell>
          <cell r="H96" t="str">
            <v>https://seeds.office.hiroshima-u.ac.jp/search/index.html?lang=en</v>
          </cell>
          <cell r="I96" t="str">
            <v>未定
TBD</v>
          </cell>
        </row>
        <row r="97">
          <cell r="A97" t="str">
            <v>5705I</v>
          </cell>
          <cell r="B97" t="str">
            <v>Hiroshima University</v>
          </cell>
          <cell r="C97" t="str">
            <v>Graduate School of Advanced Science and Engineering</v>
          </cell>
          <cell r="D97" t="str">
            <v>Division of Advanced Science and Engineering / Transdisciplinary Science and Engineering Program</v>
          </cell>
          <cell r="E97" t="str">
            <v>Master's degree candidates are not accepted</v>
          </cell>
          <cell r="F97" t="str">
            <v>別紙参照</v>
          </cell>
          <cell r="G97" t="str">
            <v>mandatory</v>
          </cell>
          <cell r="H97" t="str">
            <v>別紙参照</v>
          </cell>
          <cell r="I97"/>
        </row>
        <row r="98">
          <cell r="A98" t="str">
            <v>5704D</v>
          </cell>
          <cell r="B98" t="str">
            <v>Hiroshima University</v>
          </cell>
          <cell r="C98" t="str">
            <v>Graduate School of Humanities and Social Sciences</v>
          </cell>
          <cell r="D98" t="str">
            <v>Division of Educational Sciences, Educational Design for Teacher Educators Program</v>
          </cell>
          <cell r="E98" t="str">
            <v>Master's degree candidates are not accepted</v>
          </cell>
          <cell r="F98"/>
          <cell r="G98" t="str">
            <v>mandatory</v>
          </cell>
          <cell r="H98" t="str">
            <v>https://www.hiroshima-u.ac.jp/en/gshs/staff/EducationalDesignforTeacherEducatorsP</v>
          </cell>
          <cell r="I98"/>
        </row>
        <row r="99">
          <cell r="A99" t="str">
            <v>5702A</v>
          </cell>
          <cell r="B99" t="str">
            <v>Hiroshima University</v>
          </cell>
          <cell r="C99" t="str">
            <v>Graduate School of Humanities and Social Sciences</v>
          </cell>
          <cell r="D99" t="str">
            <v>Division of Humanities and Social Sciences/
Law and Politics Program</v>
          </cell>
          <cell r="E99" t="str">
            <v>Master's degree candidates are not accepted</v>
          </cell>
          <cell r="F99"/>
          <cell r="G99" t="str">
            <v>mandatory</v>
          </cell>
          <cell r="H99" t="str">
            <v>https://www.hiroshima-u.ac.jp/en/gshs/staff/LawandPoliticsP</v>
          </cell>
          <cell r="I99" t="str">
            <v>該当しない
N/A</v>
          </cell>
        </row>
        <row r="100">
          <cell r="A100" t="str">
            <v>5702B</v>
          </cell>
          <cell r="B100" t="str">
            <v>Hiroshima University</v>
          </cell>
          <cell r="C100" t="str">
            <v>Graduate School of Humanities and Social Sciences</v>
          </cell>
          <cell r="D100" t="str">
            <v>Division of Humanities and Social Sciences/
Economics Program</v>
          </cell>
          <cell r="E100" t="str">
            <v>Master's degree candidates are not accepted</v>
          </cell>
          <cell r="F100"/>
          <cell r="G100" t="str">
            <v>mandatory</v>
          </cell>
          <cell r="H100" t="str">
            <v>https://www.hiroshima-u.ac.jp/en/gshs/staff/EconomicsP</v>
          </cell>
          <cell r="I100" t="str">
            <v>該当しない
N/A</v>
          </cell>
        </row>
        <row r="101">
          <cell r="A101" t="str">
            <v>9501A</v>
          </cell>
          <cell r="B101" t="str">
            <v>Hirosaki　University</v>
          </cell>
          <cell r="C101" t="str">
            <v xml:space="preserve">Graduate School of Health Sciences </v>
          </cell>
          <cell r="D101" t="str">
            <v>Doctoral Course/Radiological Health Science Course</v>
          </cell>
          <cell r="E101" t="str">
            <v>mandatory</v>
          </cell>
          <cell r="F101" t="str">
            <v>https://irem.hirosaki-u.ac.jp/en/researcher</v>
          </cell>
          <cell r="G101" t="str">
            <v>mandatory</v>
          </cell>
          <cell r="H101" t="str">
            <v>https://irem.hirosaki-u.ac.jp/en/researcher</v>
          </cell>
          <cell r="I101"/>
        </row>
        <row r="102">
          <cell r="A102" t="str">
            <v>6501A</v>
          </cell>
          <cell r="B102" t="str">
            <v>Kochi University</v>
          </cell>
          <cell r="C102" t="str">
            <v>Graduate School of Integrated Arts and Sciences</v>
          </cell>
          <cell r="D102" t="str">
            <v>Agricultural Science (Special Course for 
International Students from Asia，Africa　and the Pacific Rim）</v>
          </cell>
          <cell r="E102" t="str">
            <v>mandatory</v>
          </cell>
          <cell r="F102" t="str">
            <v>http://www.kochi-u.ac.jp/agrimar/english/graduate/aap.html</v>
          </cell>
          <cell r="G102" t="str">
            <v>PhD candidates are not accepted</v>
          </cell>
          <cell r="H102"/>
          <cell r="I102" t="str">
            <v>該当しない
N/A</v>
          </cell>
        </row>
        <row r="103">
          <cell r="A103" t="str">
            <v>6501B</v>
          </cell>
          <cell r="B103" t="str">
            <v>Kochi University</v>
          </cell>
          <cell r="C103" t="str">
            <v>Graduate School of Integrated Arts and Sciences</v>
          </cell>
          <cell r="D103" t="str">
            <v>Agricultural Science (Special Course for 
International Students from Asia，Africa　and the Pacific Rim）</v>
          </cell>
          <cell r="E103" t="str">
            <v>mandatory</v>
          </cell>
          <cell r="F103" t="str">
            <v>http://www.kochi-u.ac.jp/agrimar/english/graduate/aap.html</v>
          </cell>
          <cell r="G103" t="str">
            <v>PhD candidates are not accepted</v>
          </cell>
          <cell r="H103"/>
          <cell r="I103" t="str">
            <v>該当しない
N/A</v>
          </cell>
        </row>
        <row r="104">
          <cell r="A104" t="str">
            <v>6501C</v>
          </cell>
          <cell r="B104" t="str">
            <v>Kochi University</v>
          </cell>
          <cell r="C104" t="str">
            <v>Graduate School of Integrated Arts and Sciences</v>
          </cell>
          <cell r="D104" t="str">
            <v>Agricultural Science (Special Course for 
International Students from Asia，Africa　and the Pacific Rim）</v>
          </cell>
          <cell r="E104" t="str">
            <v>mandatory</v>
          </cell>
          <cell r="F104" t="str">
            <v>http://www.kochi-u.ac.jp/agrimar/english/graduate/aap.html</v>
          </cell>
          <cell r="G104" t="str">
            <v>PhD candidates are not accepted</v>
          </cell>
          <cell r="H104"/>
          <cell r="I104" t="str">
            <v>該当しない
N/A</v>
          </cell>
        </row>
        <row r="105">
          <cell r="A105" t="str">
            <v>6501D</v>
          </cell>
          <cell r="B105" t="str">
            <v>Kochi University</v>
          </cell>
          <cell r="C105" t="str">
            <v>Graduate School of Integrated Arts and Sciences</v>
          </cell>
          <cell r="D105" t="str">
            <v>Agricultural Science (Special Course for 
International Students from Asia，Africa　and the Pacific Rim）</v>
          </cell>
          <cell r="E105" t="str">
            <v>mandatory</v>
          </cell>
          <cell r="F105" t="str">
            <v>http://www.kochi-u.ac.jp/agrimar/english/graduate/aap.html</v>
          </cell>
          <cell r="G105" t="str">
            <v>PhD candidates are not accepted</v>
          </cell>
          <cell r="H105"/>
          <cell r="I105" t="str">
            <v>該当しない
N/A</v>
          </cell>
        </row>
        <row r="106">
          <cell r="A106" t="str">
            <v>6501E</v>
          </cell>
          <cell r="B106" t="str">
            <v>Kochi University</v>
          </cell>
          <cell r="C106" t="str">
            <v>Graduate School of Integrated Arts and Sciences</v>
          </cell>
          <cell r="D106" t="str">
            <v>Agricultural Science (Special Course for 
International Students from Asia，Africa　and the Pacific Rim）</v>
          </cell>
          <cell r="E106" t="str">
            <v>mandatory</v>
          </cell>
          <cell r="F106" t="str">
            <v>http://www.kochi-u.ac.jp/agrimar/english/graduate/aap.html</v>
          </cell>
          <cell r="G106" t="str">
            <v>PhD candidates are not accepted</v>
          </cell>
          <cell r="H106"/>
          <cell r="I106" t="str">
            <v>該当しない
N/A</v>
          </cell>
        </row>
        <row r="107">
          <cell r="A107" t="str">
            <v>6501F</v>
          </cell>
          <cell r="B107" t="str">
            <v>Kochi University</v>
          </cell>
          <cell r="C107" t="str">
            <v>Graduate School of Integrated Arts and Sciences</v>
          </cell>
          <cell r="D107" t="str">
            <v>Agricultural Science (Special Course for 
International Students from Asia，Africa　and the Pacific Rim）</v>
          </cell>
          <cell r="E107" t="str">
            <v>mandatory</v>
          </cell>
          <cell r="F107" t="str">
            <v>http://www.kochi-u.ac.jp/agrimar/english/graduate/aap.html</v>
          </cell>
          <cell r="G107" t="str">
            <v>PhD candidates are not accepted</v>
          </cell>
          <cell r="H107"/>
          <cell r="I107" t="str">
            <v>該当しない
N/A</v>
          </cell>
        </row>
        <row r="108">
          <cell r="A108" t="str">
            <v>6501G</v>
          </cell>
          <cell r="B108" t="str">
            <v>Kochi University</v>
          </cell>
          <cell r="C108" t="str">
            <v>Graduate School of Integrated Arts and Sciences</v>
          </cell>
          <cell r="D108" t="str">
            <v>Agricultural Science (Special Course for 
International Students from Asia，Africa　and the Pacific Rim）</v>
          </cell>
          <cell r="E108" t="str">
            <v>mandatory</v>
          </cell>
          <cell r="F108" t="str">
            <v>http://www.kochi-u.ac.jp/agrimar/english/graduate/aap.html</v>
          </cell>
          <cell r="G108" t="str">
            <v>PhD candidates are not accepted</v>
          </cell>
          <cell r="H108"/>
          <cell r="I108" t="str">
            <v>該当しない
N/A</v>
          </cell>
        </row>
        <row r="109">
          <cell r="A109" t="str">
            <v>6501H</v>
          </cell>
          <cell r="B109" t="str">
            <v>Kochi University</v>
          </cell>
          <cell r="C109" t="str">
            <v>Graduate School of Integrated Arts and Sciences</v>
          </cell>
          <cell r="D109" t="str">
            <v>Agricultural Science (Special Course for 
International Students from Asia，Africa　and the Pacific Rim）</v>
          </cell>
          <cell r="E109" t="str">
            <v>mandatory</v>
          </cell>
          <cell r="F109" t="str">
            <v>http://www.kochi-u.ac.jp/agrimar/english/graduate/aap.html</v>
          </cell>
          <cell r="G109" t="str">
            <v>PhD candidates are not accepted</v>
          </cell>
          <cell r="H109"/>
          <cell r="I109" t="str">
            <v>該当しない
N/A</v>
          </cell>
        </row>
        <row r="110">
          <cell r="A110" t="str">
            <v>6501I</v>
          </cell>
          <cell r="B110" t="str">
            <v>Kochi University</v>
          </cell>
          <cell r="C110" t="str">
            <v>Graduate School of Integrated Arts and Sciences</v>
          </cell>
          <cell r="D110" t="str">
            <v>Public Health Course (Master's Course)</v>
          </cell>
          <cell r="E110" t="str">
            <v>mandatory</v>
          </cell>
          <cell r="F110" t="str">
            <v>Please find professor you want to consult from the list of professors shown on the website of Kochi Medical School.
http://www.kochi-u.ac.jp/kms/graduate-courses/02/</v>
          </cell>
          <cell r="G110" t="str">
            <v>PhD candidates are not accepted</v>
          </cell>
          <cell r="H110"/>
          <cell r="I110" t="str">
            <v>該当しない
N/A</v>
          </cell>
        </row>
        <row r="111">
          <cell r="A111" t="str">
            <v>6501J</v>
          </cell>
          <cell r="B111" t="str">
            <v>Kochi University</v>
          </cell>
          <cell r="C111" t="str">
            <v>Graduate School of Integrated Arts and Sciences</v>
          </cell>
          <cell r="D111" t="str">
            <v>Course of Health Promotion, Nursing Science (Master's Course)</v>
          </cell>
          <cell r="E111" t="str">
            <v>mandatory</v>
          </cell>
          <cell r="F111" t="str">
            <v>Please find professor you want to consult from the list of professors shown on the website of Kochi Medical School.
www.kochi-u.ac.jp/kms/kms_ns/graduate/din_teacher_en.html</v>
          </cell>
          <cell r="G111" t="str">
            <v>PhD candidates are not accepted</v>
          </cell>
          <cell r="H111"/>
          <cell r="I111" t="str">
            <v>該当しない
N/A</v>
          </cell>
        </row>
        <row r="112">
          <cell r="A112" t="str">
            <v>6501K</v>
          </cell>
          <cell r="B112" t="str">
            <v>Kochi University</v>
          </cell>
          <cell r="C112" t="str">
            <v>Graduate School of Integrated Arts and Sciences</v>
          </cell>
          <cell r="D112" t="str">
            <v>Clinical Science Course (Doctoral Course)</v>
          </cell>
          <cell r="E112" t="str">
            <v>Master's degree candidates are not accepted</v>
          </cell>
          <cell r="F112"/>
          <cell r="G112" t="str">
            <v>mandatory</v>
          </cell>
          <cell r="H112" t="str">
            <v>Please find professor you want to consult from the list of professors shown on the website of Kochi Medical School.
www.kochi-u.ac.jp/kms/graduate-courses/05/</v>
          </cell>
          <cell r="I112" t="str">
            <v>該当しない
N/A</v>
          </cell>
        </row>
        <row r="113">
          <cell r="A113" t="str">
            <v>6501L</v>
          </cell>
          <cell r="B113" t="str">
            <v>Kochi University</v>
          </cell>
          <cell r="C113" t="str">
            <v>Graduate School of Integrated Arts and Sciences</v>
          </cell>
          <cell r="D113" t="str">
            <v>Life Science Course (Doctroal Course)</v>
          </cell>
          <cell r="E113" t="str">
            <v>Master's degree candidates are not accepted</v>
          </cell>
          <cell r="F113"/>
          <cell r="G113" t="str">
            <v>mandatory</v>
          </cell>
          <cell r="H113" t="str">
            <v>Please find professor you want to consult from the list of professors shown on the website of Kochi Medical School.
www.kochi-u.ac.jp/kms/graduate-courses/04/</v>
          </cell>
          <cell r="I113" t="str">
            <v>該当しない
N/A</v>
          </cell>
        </row>
        <row r="114">
          <cell r="A114" t="str">
            <v>6501M</v>
          </cell>
          <cell r="B114" t="str">
            <v>Kochi University</v>
          </cell>
          <cell r="C114" t="str">
            <v>Graduate School of Integrated Arts and Sciences</v>
          </cell>
          <cell r="D114" t="str">
            <v>Kuroshio Science Program</v>
          </cell>
          <cell r="E114" t="str">
            <v>Master's degree candidates are not accepted</v>
          </cell>
          <cell r="F114"/>
          <cell r="G114" t="str">
            <v>mandatory</v>
          </cell>
          <cell r="H114" t="str">
            <v>http://www.kochi-u.ac.jp/kuroshio/admission-e.html</v>
          </cell>
          <cell r="I114" t="str">
            <v>該当しない
N/A</v>
          </cell>
        </row>
        <row r="115">
          <cell r="A115" t="str">
            <v>3701A</v>
          </cell>
          <cell r="B115" t="str">
            <v>International University of Japan</v>
          </cell>
          <cell r="C115" t="str">
            <v>Graduate School of International Relations</v>
          </cell>
          <cell r="D115" t="str">
            <v>International Development Program (IDP)</v>
          </cell>
          <cell r="E115" t="str">
            <v>not mandatory</v>
          </cell>
          <cell r="F115"/>
          <cell r="G115"/>
          <cell r="H115"/>
          <cell r="I115" t="str">
            <v>該当しない
N/A</v>
          </cell>
        </row>
        <row r="116">
          <cell r="A116" t="str">
            <v>3701B</v>
          </cell>
          <cell r="B116" t="str">
            <v>International University of Japan</v>
          </cell>
          <cell r="C116" t="str">
            <v>Graduate School of International Relations</v>
          </cell>
          <cell r="D116" t="str">
            <v>International Relations Program (IRP)</v>
          </cell>
          <cell r="E116" t="str">
            <v>not mandatory</v>
          </cell>
          <cell r="F116"/>
          <cell r="G116"/>
          <cell r="H116"/>
          <cell r="I116" t="str">
            <v>該当しない
N/A</v>
          </cell>
        </row>
        <row r="117">
          <cell r="A117" t="str">
            <v>3701C</v>
          </cell>
          <cell r="B117" t="str">
            <v>International University of Japan</v>
          </cell>
          <cell r="C117" t="str">
            <v>Graduate School of International Relations</v>
          </cell>
          <cell r="D117" t="str">
            <v>Public Management and Policy Analysis Program (PMPP)</v>
          </cell>
          <cell r="E117" t="str">
            <v>not mandatory</v>
          </cell>
          <cell r="F117"/>
          <cell r="G117"/>
          <cell r="H117"/>
          <cell r="I117" t="str">
            <v>該当しない
N/A</v>
          </cell>
        </row>
        <row r="118">
          <cell r="A118" t="str">
            <v>3701D</v>
          </cell>
          <cell r="B118" t="str">
            <v>International University of Japan</v>
          </cell>
          <cell r="C118" t="str">
            <v>Graduate School of International Relations</v>
          </cell>
          <cell r="D118" t="str">
            <v>Japan-Global Development program (JGDP): Select concentration areas:
Foreign Policy,
Economic Policy,
Development Policy
or Public Management</v>
          </cell>
          <cell r="E118" t="str">
            <v>not mandatory</v>
          </cell>
          <cell r="F118"/>
          <cell r="G118"/>
          <cell r="H118"/>
          <cell r="I118" t="str">
            <v>該当しない
N/A</v>
          </cell>
        </row>
        <row r="119">
          <cell r="A119" t="str">
            <v>3701E</v>
          </cell>
          <cell r="B119" t="str">
            <v>International University of Japan</v>
          </cell>
          <cell r="C119" t="str">
            <v>Graduate School of International Relations</v>
          </cell>
          <cell r="D119" t="str">
            <v>International Public Policy Program (IPPP): Select concentration areas:
International Affairs or Public Policy</v>
          </cell>
          <cell r="E119" t="str">
            <v>not mandatory</v>
          </cell>
          <cell r="F119"/>
          <cell r="G119"/>
          <cell r="H119"/>
          <cell r="I119" t="str">
            <v>該当しない
N/A</v>
          </cell>
        </row>
        <row r="120">
          <cell r="A120" t="str">
            <v>3701F</v>
          </cell>
          <cell r="B120" t="str">
            <v>International University of Japan</v>
          </cell>
          <cell r="C120" t="str">
            <v>Graduate School of International Relations</v>
          </cell>
          <cell r="D120" t="str">
            <v>Economics Cluster</v>
          </cell>
          <cell r="E120"/>
          <cell r="F120"/>
          <cell r="G120" t="str">
            <v>mandatory</v>
          </cell>
          <cell r="H120" t="str">
            <v>https://www.iuj.ac.jp/gsir/ir-faculty/</v>
          </cell>
          <cell r="I120" t="str">
            <v>該当しない
N/A</v>
          </cell>
        </row>
        <row r="121">
          <cell r="A121" t="str">
            <v>3701G</v>
          </cell>
          <cell r="B121" t="str">
            <v>International University of Japan</v>
          </cell>
          <cell r="C121" t="str">
            <v>Graduate School of International Relations</v>
          </cell>
          <cell r="D121" t="str">
            <v>Internatioal Relations Cluster</v>
          </cell>
          <cell r="E121"/>
          <cell r="F121"/>
          <cell r="G121" t="str">
            <v>mandatory</v>
          </cell>
          <cell r="H121" t="str">
            <v>https://www.iuj.ac.jp/gsir/ir-faculty/</v>
          </cell>
          <cell r="I121" t="str">
            <v>該当しない
N/A</v>
          </cell>
        </row>
        <row r="122">
          <cell r="A122" t="str">
            <v>3701H</v>
          </cell>
          <cell r="B122" t="str">
            <v>International University of Japan</v>
          </cell>
          <cell r="C122" t="str">
            <v>Graduate School of International Relations</v>
          </cell>
          <cell r="D122" t="str">
            <v>Public Management Cluster</v>
          </cell>
          <cell r="E122"/>
          <cell r="F122"/>
          <cell r="G122" t="str">
            <v>mandatory</v>
          </cell>
          <cell r="H122" t="str">
            <v>https://www.iuj.ac.jp/gsir/ir-faculty/</v>
          </cell>
          <cell r="I122" t="str">
            <v>該当しない
N/A</v>
          </cell>
        </row>
        <row r="123">
          <cell r="A123" t="str">
            <v>3702A</v>
          </cell>
          <cell r="B123" t="str">
            <v>International University of Japan</v>
          </cell>
          <cell r="C123" t="str">
            <v>Graduate School of International Management</v>
          </cell>
          <cell r="D123" t="str">
            <v>MBA Program</v>
          </cell>
          <cell r="E123" t="str">
            <v>not mandatory</v>
          </cell>
          <cell r="F123"/>
          <cell r="G123"/>
          <cell r="H123"/>
          <cell r="I123" t="str">
            <v>未定
TBD</v>
          </cell>
        </row>
        <row r="124">
          <cell r="A124" t="str">
            <v>3702B</v>
          </cell>
          <cell r="B124" t="str">
            <v>International University of Japan</v>
          </cell>
          <cell r="C124" t="str">
            <v>Graduate School of International Management</v>
          </cell>
          <cell r="D124" t="str">
            <v>Japan-Global Development Program</v>
          </cell>
          <cell r="E124" t="str">
            <v>not mandatory</v>
          </cell>
          <cell r="F124"/>
          <cell r="G124"/>
          <cell r="H124"/>
          <cell r="I124" t="str">
            <v>未定
TBD</v>
          </cell>
        </row>
        <row r="125">
          <cell r="A125" t="str">
            <v>7102A</v>
          </cell>
          <cell r="B125" t="str">
            <v>SAGA University</v>
          </cell>
          <cell r="C125" t="str">
            <v>Graduate school of Agriculture</v>
          </cell>
          <cell r="D125"/>
          <cell r="E125" t="str">
            <v>not mandatory</v>
          </cell>
          <cell r="F125" t="str">
            <v>https://research.dl.saga-u.ac.jp/search/result.html?lang=ja&amp;template=template1&amp;s5=%E8%BE%B2%E5%AD%A6%E9%83%A8&amp;affiliationCode=0000136&amp;mLink</v>
          </cell>
          <cell r="G125" t="str">
            <v>not mandatory</v>
          </cell>
          <cell r="H125"/>
          <cell r="I125"/>
        </row>
        <row r="126">
          <cell r="A126" t="str">
            <v>7106A</v>
          </cell>
          <cell r="B126" t="str">
            <v>Saga University</v>
          </cell>
          <cell r="C126" t="str">
            <v>Graduate School of Regional Design in Art and Economics</v>
          </cell>
          <cell r="D126" t="str">
            <v xml:space="preserve"> Regional Management Course</v>
          </cell>
          <cell r="E126" t="str">
            <v>mandatory</v>
          </cell>
          <cell r="F126" t="str">
            <v>https://research.dl.saga-u.ac.jp/profile/ja.3547d7ab54aee1c1.html</v>
          </cell>
          <cell r="G126"/>
          <cell r="H126"/>
          <cell r="I126"/>
        </row>
        <row r="127">
          <cell r="A127" t="str">
            <v>7103A</v>
          </cell>
          <cell r="B127" t="str">
            <v>Saga University</v>
          </cell>
          <cell r="C127" t="str">
            <v>Graduate school of Engineering and Science</v>
          </cell>
          <cell r="D127" t="str">
            <v>Electrical and Electronic Engineering</v>
          </cell>
          <cell r="E127" t="str">
            <v>mandatory</v>
          </cell>
          <cell r="F127" t="str">
            <v>https://research.dl.saga-u.ac.jp/profile/ja.2d82a58bcbe158ac.html</v>
          </cell>
          <cell r="G127" t="str">
            <v>mandatory</v>
          </cell>
          <cell r="H127" t="str">
            <v>https://research.dl.saga-u.ac.jp/profile/ja.2d82a58bcbe158ac.html</v>
          </cell>
          <cell r="I127" t="str">
            <v>未定
TBD</v>
          </cell>
        </row>
        <row r="128">
          <cell r="A128" t="str">
            <v>7103B</v>
          </cell>
          <cell r="B128" t="str">
            <v>SAGA University</v>
          </cell>
          <cell r="C128" t="str">
            <v>Graduate school of Science and Engineering</v>
          </cell>
          <cell r="D128" t="str">
            <v>Electrical and Electronics Course(Master's course)/Mechanical and Electrical Energy Engineering Course (Ph.D course)</v>
          </cell>
          <cell r="E128" t="str">
            <v>mandatory</v>
          </cell>
          <cell r="F128" t="str">
            <v>It depends on the program. Refer the application guide.
https://research.dl.saga-u.ac.jp/profile/ja.7ee2b677e200fb88.html</v>
          </cell>
          <cell r="G128" t="str">
            <v>mandatory</v>
          </cell>
          <cell r="H128" t="str">
            <v>It depends on the program. Refer the application guide.
https://research.dl.saga-u.ac.jp/profile/ja.7ee2b677e200fb88.html</v>
          </cell>
          <cell r="I128" t="str">
            <v>未定
TBD</v>
          </cell>
        </row>
        <row r="129">
          <cell r="A129" t="str">
            <v>7104A</v>
          </cell>
          <cell r="B129" t="str">
            <v>SAGA University</v>
          </cell>
          <cell r="C129" t="str">
            <v>Graduate School of Science and Engineering</v>
          </cell>
          <cell r="D129" t="str">
            <v>Education Program for AI and Data science specialists</v>
          </cell>
          <cell r="E129" t="str">
            <v>mandatory</v>
          </cell>
          <cell r="F129" t="str">
            <v>https://research.dl.saga-u.ac.jp/profile/ja.e851450d19c7c08e.html</v>
          </cell>
          <cell r="G129"/>
          <cell r="H129"/>
          <cell r="I129" t="str">
            <v>未定
TBD</v>
          </cell>
        </row>
        <row r="130">
          <cell r="A130" t="str">
            <v>7105A</v>
          </cell>
          <cell r="B130" t="str">
            <v>SAGA University</v>
          </cell>
          <cell r="C130" t="str">
            <v>Graduate School of Science and Engineering</v>
          </cell>
          <cell r="D130" t="str">
            <v>Education Program for AI and Data science specialists</v>
          </cell>
          <cell r="E130"/>
          <cell r="F130"/>
          <cell r="G130" t="str">
            <v>mandatory</v>
          </cell>
          <cell r="H130" t="str">
            <v>https://research.dl.saga-u.ac.jp/profile/ja.e851450d19c7c08e.html</v>
          </cell>
          <cell r="I130" t="str">
            <v>未定
TBD</v>
          </cell>
        </row>
        <row r="131">
          <cell r="A131" t="str">
            <v>7103C</v>
          </cell>
          <cell r="B131" t="str">
            <v>SAGA University</v>
          </cell>
          <cell r="C131" t="str">
            <v>Graduate School of Sceicen and Engineering</v>
          </cell>
          <cell r="D131" t="str">
            <v>Department of Science and Engineering /Advanced Materials Chemistry Course</v>
          </cell>
          <cell r="E131" t="str">
            <v>not mandatory</v>
          </cell>
          <cell r="F131" t="str">
            <v>https://bioelectrochem.chem.saga-u.ac.jp/en/
https://research.dl.saga-u.ac.jp/profile/ja.60d314a5eae27b13.html</v>
          </cell>
          <cell r="G131" t="str">
            <v>mandatory</v>
          </cell>
          <cell r="H131" t="str">
            <v>https://bioelectrochem.chem.saga-u.ac.jp/en/
https://research.dl.saga-u.ac.jp/profile/ja.60d314a5eae27b13.html</v>
          </cell>
          <cell r="I131" t="str">
            <v>未定
TBD</v>
          </cell>
        </row>
        <row r="132">
          <cell r="A132" t="str">
            <v>7103D</v>
          </cell>
          <cell r="B132" t="str">
            <v>SAGA University</v>
          </cell>
          <cell r="C132" t="str">
            <v>Graduate School of Science and Engineering</v>
          </cell>
          <cell r="D132" t="str">
            <v>Civil Engineering Course</v>
          </cell>
          <cell r="E132" t="str">
            <v>mandatory</v>
          </cell>
          <cell r="F132" t="str">
            <v>https://research.dl.saga-u.ac.jp/profile/ja.6fccc4d6a143a5d159c123490551be02.html</v>
          </cell>
          <cell r="G132" t="str">
            <v>mandatory</v>
          </cell>
          <cell r="H132" t="str">
            <v>https://research.dl.saga-u.ac.jp/profile/ja.6fccc4d6a143a5d159c123490551be02.html</v>
          </cell>
          <cell r="I132" t="str">
            <v>未定
TBD</v>
          </cell>
        </row>
        <row r="133">
          <cell r="A133" t="str">
            <v>7103E</v>
          </cell>
          <cell r="B133" t="str">
            <v>Saga University</v>
          </cell>
          <cell r="C133" t="str">
            <v>Graduate School of Science and Engineering</v>
          </cell>
          <cell r="D133" t="str">
            <v>Education Program for Global Advancement (EPGA) in Environmental, Energy and Health Science</v>
          </cell>
          <cell r="E133" t="str">
            <v>mandatory</v>
          </cell>
          <cell r="F133" t="str">
            <v>https://research.dl.saga-u.ac.jp/profile/ja.cd269a41eceacd6d.html</v>
          </cell>
          <cell r="G133" t="str">
            <v>mandatory</v>
          </cell>
          <cell r="H133" t="str">
            <v>https://research.dl.saga-u.ac.jp/profile/ja.cd269a41eceacd6d.html</v>
          </cell>
          <cell r="I133" t="str">
            <v>未定
TBD</v>
          </cell>
        </row>
        <row r="134">
          <cell r="A134" t="str">
            <v>7103F</v>
          </cell>
          <cell r="B134" t="str">
            <v>Saga University</v>
          </cell>
          <cell r="C134" t="str">
            <v>Graduate School of Science and Engineering</v>
          </cell>
          <cell r="D134" t="str">
            <v xml:space="preserve">Education Program for AI and Data science specialists </v>
          </cell>
          <cell r="E134" t="str">
            <v>mandatory</v>
          </cell>
          <cell r="F134" t="str">
            <v>https://research.dl.saga-u.ac.jp/profile/ja.cd269a41eceacd6d.html</v>
          </cell>
          <cell r="G134" t="str">
            <v>mandatory</v>
          </cell>
          <cell r="H134" t="str">
            <v>https://research.dl.saga-u.ac.jp/profile/ja.cd269a41eceacd6d.html</v>
          </cell>
          <cell r="I134" t="str">
            <v>未定
TBD</v>
          </cell>
        </row>
        <row r="135">
          <cell r="A135" t="str">
            <v>7101A</v>
          </cell>
          <cell r="B135" t="str">
            <v>SAGA University</v>
          </cell>
          <cell r="C135" t="str">
            <v>Graduate school of Advanced Health Sciences</v>
          </cell>
          <cell r="D135" t="str">
            <v>Education Program for Global Advancement (EPGA) in Environmental, Energy and Health Science</v>
          </cell>
          <cell r="E135" t="str">
            <v>mandatory</v>
          </cell>
          <cell r="F135" t="str">
            <v>https://research.dl.saga-u.ac.jp/profile/ja.0bc2861696aa0126.html</v>
          </cell>
          <cell r="G135" t="str">
            <v>mandatory</v>
          </cell>
          <cell r="H135" t="str">
            <v>https://research.dl.saga-u.ac.jp/profile/ja.0bc2861696aa0126.html</v>
          </cell>
          <cell r="I135" t="str">
            <v>未定
TBD</v>
          </cell>
        </row>
        <row r="136">
          <cell r="A136" t="str">
            <v>7101B</v>
          </cell>
          <cell r="B136" t="str">
            <v>SAGA University</v>
          </cell>
          <cell r="C136" t="str">
            <v>Graduate school of Advanced Health Sciences</v>
          </cell>
          <cell r="D136" t="str">
            <v>Education Program for AI and Data Science Specialists (EPAD)</v>
          </cell>
          <cell r="E136" t="str">
            <v>mandatory</v>
          </cell>
          <cell r="F136" t="str">
            <v>https://research.dl.saga-u.ac.jp/profile/ja.0bc2861696aa0126.html</v>
          </cell>
          <cell r="G136" t="str">
            <v>mandatory</v>
          </cell>
          <cell r="H136" t="str">
            <v>https://research.dl.saga-u.ac.jp/profile/ja.0bc2861696aa0126.html</v>
          </cell>
          <cell r="I136" t="str">
            <v>未定
TBD</v>
          </cell>
        </row>
        <row r="137">
          <cell r="A137" t="str">
            <v>4501A</v>
          </cell>
          <cell r="B137" t="str">
            <v>Mie University</v>
          </cell>
          <cell r="C137" t="str">
            <v>Graduate school of Bioresources</v>
          </cell>
          <cell r="D137"/>
          <cell r="E137" t="str">
            <v>mandatory</v>
          </cell>
          <cell r="F137" t="str">
            <v>https://www.bio.mie-u.ac.jp/en/research/faculty/</v>
          </cell>
          <cell r="G137" t="str">
            <v>mandatory</v>
          </cell>
          <cell r="H137" t="str">
            <v>https://www.bio.mie-u.ac.jp/en/research/faculty/</v>
          </cell>
          <cell r="I137" t="str">
            <v>該当しない
N/A</v>
          </cell>
        </row>
        <row r="138">
          <cell r="A138" t="str">
            <v>4502A</v>
          </cell>
          <cell r="B138" t="str">
            <v>Mie University</v>
          </cell>
          <cell r="C138" t="str">
            <v>Graduate School of Engineering</v>
          </cell>
          <cell r="D138"/>
          <cell r="E138" t="str">
            <v>mandatory</v>
          </cell>
          <cell r="F138" t="str">
            <v>https://kyoin.mie-u.ac.jp/402_KYOIN_Search.aspx</v>
          </cell>
          <cell r="G138" t="str">
            <v>mandatory</v>
          </cell>
          <cell r="H138" t="str">
            <v>https://kyoin.mie-u.ac.jp/402_KYOIN_Search.aspx</v>
          </cell>
          <cell r="I138" t="str">
            <v>該当しない
N/A</v>
          </cell>
        </row>
        <row r="139">
          <cell r="A139" t="str">
            <v>0501A</v>
          </cell>
          <cell r="B139" t="str">
            <v>Yamagata University</v>
          </cell>
          <cell r="C139" t="str">
            <v>Graduate school of Agricultural Sciences</v>
          </cell>
          <cell r="D139" t="str">
            <v>Department of Agricultural Sciences/Bioenvironmental Science</v>
          </cell>
          <cell r="E139" t="str">
            <v>not mandatory</v>
          </cell>
          <cell r="F139" t="str">
            <v>https://www.tr.yamagata-u.ac.jp/en/professors.html</v>
          </cell>
          <cell r="G139" t="str">
            <v>not mandatory</v>
          </cell>
          <cell r="H139" t="str">
            <v>https://www.tr.yamagata-u.ac.jp/en/professors.html</v>
          </cell>
          <cell r="I139" t="str">
            <v>該当しない
N/A</v>
          </cell>
        </row>
        <row r="140">
          <cell r="A140" t="str">
            <v>0501B</v>
          </cell>
          <cell r="B140" t="str">
            <v xml:space="preserve">Yamagata University </v>
          </cell>
          <cell r="C140" t="str">
            <v>Graduate School of Agricultural Sciences</v>
          </cell>
          <cell r="D140" t="str">
            <v>Department of Agricultural Sciences/Bioproduction Science</v>
          </cell>
          <cell r="E140" t="str">
            <v>not mandatory</v>
          </cell>
          <cell r="F140" t="str">
            <v>https://www.tr.yamagata-u.ac.jp/en/professors.html</v>
          </cell>
          <cell r="G140" t="str">
            <v>not mandatory</v>
          </cell>
          <cell r="H140" t="str">
            <v>https://www.tr.yamagata-u.ac.jp/en/professors.html</v>
          </cell>
          <cell r="I140" t="str">
            <v>該当しない
N/A</v>
          </cell>
        </row>
        <row r="141">
          <cell r="A141" t="str">
            <v>0501C</v>
          </cell>
          <cell r="B141" t="str">
            <v xml:space="preserve">Yamagata University </v>
          </cell>
          <cell r="C141" t="str">
            <v>Graduate School of Agricultural Sciences</v>
          </cell>
          <cell r="D141" t="str">
            <v>Department of Agricultural Sciences/Bioenvironmental Science</v>
          </cell>
          <cell r="E141" t="str">
            <v>mandatory</v>
          </cell>
          <cell r="F141" t="str">
            <v>https://www.tr.yamagata-u.ac.jp/en/professors.html</v>
          </cell>
          <cell r="G141" t="str">
            <v>mandatory</v>
          </cell>
          <cell r="H141" t="str">
            <v>https://www.tr.yamagata-u.ac.jp/en/professors.html</v>
          </cell>
          <cell r="I141" t="str">
            <v>該当しない
N/A</v>
          </cell>
        </row>
        <row r="142">
          <cell r="A142" t="str">
            <v>0501D</v>
          </cell>
          <cell r="B142" t="str">
            <v xml:space="preserve">Yamagata University </v>
          </cell>
          <cell r="C142" t="str">
            <v>Graduate School of Agricultural Sciences</v>
          </cell>
          <cell r="D142" t="str">
            <v>Department of Agricultural Sciences/Bioproduction Science</v>
          </cell>
          <cell r="E142" t="str">
            <v>not mandatory</v>
          </cell>
          <cell r="F142" t="str">
            <v>https://www.tr.yamagata-u.ac.jp/en/professors.html</v>
          </cell>
          <cell r="G142" t="str">
            <v>not mandatory</v>
          </cell>
          <cell r="H142" t="str">
            <v>https://www.tr.yamagata-u.ac.jp/en/professors.html</v>
          </cell>
          <cell r="I142" t="str">
            <v>該当しない
N/A</v>
          </cell>
        </row>
        <row r="143">
          <cell r="A143" t="str">
            <v>0501E</v>
          </cell>
          <cell r="B143" t="str">
            <v xml:space="preserve">Yamagata University </v>
          </cell>
          <cell r="C143" t="str">
            <v>Graduate School of Agricultural Sciences</v>
          </cell>
          <cell r="D143" t="str">
            <v>Department of Agricultural Sciences/Bioresource Science</v>
          </cell>
          <cell r="E143" t="str">
            <v>not mandatory</v>
          </cell>
          <cell r="F143" t="str">
            <v>https://www.tr.yamagata-u.ac.jp/en/professors.html</v>
          </cell>
          <cell r="G143" t="str">
            <v>not mandatory</v>
          </cell>
          <cell r="H143" t="str">
            <v>https://www.tr.yamagata-u.ac.jp/en/professors.html</v>
          </cell>
          <cell r="I143" t="str">
            <v>該当しない
N/A</v>
          </cell>
        </row>
        <row r="144">
          <cell r="A144" t="str">
            <v>0501F</v>
          </cell>
          <cell r="B144" t="str">
            <v xml:space="preserve">Yamagata University </v>
          </cell>
          <cell r="C144" t="str">
            <v>Graduate School of Agricultural Sciences</v>
          </cell>
          <cell r="D144" t="str">
            <v>Department of Agricultural Sciences/Bioresource Science</v>
          </cell>
          <cell r="E144" t="str">
            <v>not mandatory</v>
          </cell>
          <cell r="F144" t="str">
            <v>https://www.tr.yamagata-u.ac.jp/en/professors.html</v>
          </cell>
          <cell r="G144" t="str">
            <v>not mandatory</v>
          </cell>
          <cell r="H144" t="str">
            <v>https://www.tr.yamagata-u.ac.jp/en/professors.html</v>
          </cell>
          <cell r="I144" t="str">
            <v>該当しない
N/A</v>
          </cell>
        </row>
        <row r="145">
          <cell r="A145" t="str">
            <v>0501G</v>
          </cell>
          <cell r="B145" t="str">
            <v xml:space="preserve">Yamagata University </v>
          </cell>
          <cell r="C145" t="str">
            <v>Graduate School of Agricultural Sciences</v>
          </cell>
          <cell r="D145" t="str">
            <v>Department of Agricultural Sciences/Bioresource Science</v>
          </cell>
          <cell r="E145" t="str">
            <v>not mandatory</v>
          </cell>
          <cell r="F145" t="str">
            <v>https://www.tr.yamagata-u.ac.jp/en/professors.html</v>
          </cell>
          <cell r="G145" t="str">
            <v>not mandatory</v>
          </cell>
          <cell r="H145" t="str">
            <v>https://www.tr.yamagata-u.ac.jp/en/professors.html</v>
          </cell>
          <cell r="I145" t="str">
            <v>該当しない
N/A</v>
          </cell>
        </row>
        <row r="146">
          <cell r="A146" t="str">
            <v>0501H</v>
          </cell>
          <cell r="B146" t="str">
            <v xml:space="preserve">Yamagata University </v>
          </cell>
          <cell r="C146" t="str">
            <v>Graduate School of Agricultural Sciences</v>
          </cell>
          <cell r="D146" t="str">
            <v>Department of Agricultural Sciences/Bioproduction Science</v>
          </cell>
          <cell r="E146" t="str">
            <v>mandatory</v>
          </cell>
          <cell r="F146" t="str">
            <v>https://www.tr.yamagata-u.ac.jp/en/professors.html</v>
          </cell>
          <cell r="G146" t="str">
            <v>mandatory</v>
          </cell>
          <cell r="H146" t="str">
            <v>https://www.tr.yamagata-u.ac.jp/en/professors.html</v>
          </cell>
          <cell r="I146" t="str">
            <v>該当しない
N/A</v>
          </cell>
        </row>
        <row r="147">
          <cell r="A147" t="str">
            <v>0501I</v>
          </cell>
          <cell r="B147" t="str">
            <v xml:space="preserve">Yamagata University </v>
          </cell>
          <cell r="C147" t="str">
            <v>Graduate School of Agricultural Sciences</v>
          </cell>
          <cell r="D147" t="str">
            <v>Department of Agricultural Sciences/Bioresource Science</v>
          </cell>
          <cell r="E147" t="str">
            <v>mandatory</v>
          </cell>
          <cell r="F147" t="str">
            <v>https://www.tr.yamagata-u.ac.jp/en/professors.html</v>
          </cell>
          <cell r="G147" t="str">
            <v>mandatory</v>
          </cell>
          <cell r="H147" t="str">
            <v>https://www.tr.yamagata-u.ac.jp/en/professors.html</v>
          </cell>
          <cell r="I147" t="str">
            <v>該当しない
N/A</v>
          </cell>
        </row>
        <row r="148">
          <cell r="A148" t="str">
            <v>0501J</v>
          </cell>
          <cell r="B148" t="str">
            <v>Yamagata University</v>
          </cell>
          <cell r="C148" t="str">
            <v>Graduate school of Agricultural Sciences</v>
          </cell>
          <cell r="D148" t="str">
            <v>Department of Agricultural Sciences/Bioproduction Science</v>
          </cell>
          <cell r="E148" t="str">
            <v>not mandatory</v>
          </cell>
          <cell r="F148" t="str">
            <v>https://www.tr.yamagata-u.ac.jp/en/professors.html</v>
          </cell>
          <cell r="G148" t="str">
            <v>not mandatory</v>
          </cell>
          <cell r="H148" t="str">
            <v>https://www.tr.yamagata-u.ac.jp/en/professors.html</v>
          </cell>
          <cell r="I148" t="str">
            <v>該当しない
N/A</v>
          </cell>
        </row>
        <row r="149">
          <cell r="A149" t="str">
            <v>5901A</v>
          </cell>
          <cell r="B149" t="str">
            <v>Yamaguchi University</v>
          </cell>
          <cell r="C149" t="str">
            <v>Graduate School of Economics</v>
          </cell>
          <cell r="D149" t="str">
            <v>Public Administration Program</v>
          </cell>
          <cell r="E149" t="str">
            <v>not mandatory</v>
          </cell>
          <cell r="F149"/>
          <cell r="G149"/>
          <cell r="H149"/>
          <cell r="I149" t="str">
            <v>該当しない
N/A</v>
          </cell>
        </row>
        <row r="150">
          <cell r="A150" t="str">
            <v>5902A</v>
          </cell>
          <cell r="B150" t="str">
            <v>Yamaguchi University</v>
          </cell>
          <cell r="C150" t="str">
            <v>Graduate School of East Asian Studies</v>
          </cell>
          <cell r="D150"/>
          <cell r="E150"/>
          <cell r="F150"/>
          <cell r="G150" t="str">
            <v>mandatory</v>
          </cell>
          <cell r="H150" t="str">
            <v xml:space="preserve">http://www.eas.yamaguchi-u.ac.jp/shoukai/shoukai-portal_e.html
</v>
          </cell>
          <cell r="I150" t="str">
            <v xml:space="preserve">未定
To be determined </v>
          </cell>
        </row>
        <row r="151">
          <cell r="A151" t="str">
            <v>5903A</v>
          </cell>
          <cell r="B151" t="str">
            <v>Yamaguchi University</v>
          </cell>
          <cell r="C151" t="str">
            <v xml:space="preserve">Graduate School of Innovation and Technology Management </v>
          </cell>
          <cell r="D151"/>
          <cell r="E151" t="str">
            <v>not mandatory</v>
          </cell>
          <cell r="F151"/>
          <cell r="G151"/>
          <cell r="H151"/>
          <cell r="I151" t="str">
            <v>該当しない
N/A</v>
          </cell>
        </row>
        <row r="152">
          <cell r="A152" t="str">
            <v>5904A</v>
          </cell>
          <cell r="B152" t="str">
            <v>Yamaguchi University</v>
          </cell>
          <cell r="C152" t="str">
            <v>Graduate School of Sciences and Technology for Innovation</v>
          </cell>
          <cell r="D152" t="str">
            <v>Division of Agricultural Sciences</v>
          </cell>
          <cell r="E152" t="str">
            <v>mandatory</v>
          </cell>
          <cell r="F152"/>
          <cell r="G152"/>
          <cell r="H152"/>
          <cell r="I152"/>
        </row>
        <row r="153">
          <cell r="A153" t="str">
            <v>5904B</v>
          </cell>
          <cell r="B153" t="str">
            <v>Yamaguchi University</v>
          </cell>
          <cell r="C153" t="str">
            <v>Graduate School of Sciences and Technology for Innovation</v>
          </cell>
          <cell r="D153" t="str">
            <v>Division of Agricultural Sciences</v>
          </cell>
          <cell r="E153" t="str">
            <v>mandatory</v>
          </cell>
          <cell r="F153"/>
          <cell r="G153"/>
          <cell r="H153"/>
          <cell r="I153"/>
        </row>
        <row r="154">
          <cell r="A154" t="str">
            <v>5905A</v>
          </cell>
          <cell r="B154" t="str">
            <v>Yamaguchi University</v>
          </cell>
          <cell r="C154" t="str">
            <v>Joint Graduate School of Veterinary Medicine</v>
          </cell>
          <cell r="D154" t="str">
            <v>Veterinary Medicine</v>
          </cell>
          <cell r="E154"/>
          <cell r="F154"/>
          <cell r="G154" t="str">
            <v>mandatory</v>
          </cell>
          <cell r="H154" t="str">
            <v xml:space="preserve">
https://www.vet.yamaguchi-u.ac.jp/laboratory/gsvm/examination_e.html
*See page 20,21 of the application procedure(PDF) on the website above.</v>
          </cell>
          <cell r="I154" t="str">
            <v>未定
TBD</v>
          </cell>
        </row>
        <row r="155">
          <cell r="A155" t="str">
            <v>5905B</v>
          </cell>
          <cell r="B155" t="str">
            <v>Yamaguchi University</v>
          </cell>
          <cell r="C155" t="str">
            <v>Joint Graduate School of Veterinary Medicine</v>
          </cell>
          <cell r="D155" t="str">
            <v>Veterinary Medicine</v>
          </cell>
          <cell r="E155"/>
          <cell r="F155"/>
          <cell r="G155" t="str">
            <v>mandatory</v>
          </cell>
          <cell r="H155" t="str">
            <v xml:space="preserve">
https://www.vet.yamaguchi-u.ac.jp/laboratory/gsvm/examination_e.html
*See page 20,21 of the application procedure(PDF) on the website above.</v>
          </cell>
          <cell r="I155" t="str">
            <v>未定
TBD</v>
          </cell>
        </row>
        <row r="156">
          <cell r="A156" t="str">
            <v>5905C</v>
          </cell>
          <cell r="B156" t="str">
            <v>Yamaguchi University</v>
          </cell>
          <cell r="C156" t="str">
            <v>Joint Graduate School of Veterinary Medicine</v>
          </cell>
          <cell r="D156" t="str">
            <v>Veterinary Medicine</v>
          </cell>
          <cell r="E156"/>
          <cell r="F156"/>
          <cell r="G156" t="str">
            <v>mandatory</v>
          </cell>
          <cell r="H156" t="str">
            <v xml:space="preserve">
https://www.vet.yamaguchi-u.ac.jp/laboratory/gsvm/examination_e.html
*See page 20,21 of the application procedure(PDF) on the website above.</v>
          </cell>
          <cell r="I156" t="str">
            <v>未定
TBD</v>
          </cell>
        </row>
        <row r="157">
          <cell r="A157" t="str">
            <v>5905D</v>
          </cell>
          <cell r="B157" t="str">
            <v>Yamaguchi University</v>
          </cell>
          <cell r="C157" t="str">
            <v>Joint Graduate School of Veterinary Medicine</v>
          </cell>
          <cell r="D157" t="str">
            <v>Veterinary Medicine</v>
          </cell>
          <cell r="E157"/>
          <cell r="F157"/>
          <cell r="G157" t="str">
            <v>mandatory</v>
          </cell>
          <cell r="H157" t="str">
            <v xml:space="preserve">
https://www.vet.yamaguchi-u.ac.jp/laboratory/gsvm/examination_e.html
*See page 20,21 of the application procedure(PDF) on the website above.</v>
          </cell>
          <cell r="I157" t="str">
            <v>未定
TBD</v>
          </cell>
        </row>
        <row r="158">
          <cell r="A158" t="str">
            <v>1501A</v>
          </cell>
          <cell r="B158" t="str">
            <v>University of Yamanashi</v>
          </cell>
          <cell r="C158" t="str">
            <v>Integrated Graduate School of Medicine, Engineering, and Agricultural Sciences</v>
          </cell>
          <cell r="D158" t="str">
            <v>Bioscience course, Bioengineering course</v>
          </cell>
          <cell r="E158" t="str">
            <v>mandatory</v>
          </cell>
          <cell r="F158" t="str">
            <v>https://www.bt.yamanashi.ac.jp/english/47/</v>
          </cell>
          <cell r="G158" t="str">
            <v>mandatory</v>
          </cell>
          <cell r="H158" t="str">
            <v>https://www.bt.yamanashi.ac.jp/english/47/</v>
          </cell>
          <cell r="I158" t="str">
            <v>該当しない
N/A</v>
          </cell>
        </row>
        <row r="159">
          <cell r="A159" t="str">
            <v>1501B</v>
          </cell>
          <cell r="B159" t="str">
            <v>University of Yamanashi</v>
          </cell>
          <cell r="C159" t="str">
            <v>Integrated Graduate School of Medicine, Engineering, and Agricultural Sciences</v>
          </cell>
          <cell r="D159" t="str">
            <v>Department of Engineering・
Green Energy Conversion Science and Technology</v>
          </cell>
          <cell r="E159" t="str">
            <v>mandatory</v>
          </cell>
          <cell r="F159" t="str">
            <v>http://electrochem.yamanashi.ac.jp/inukai/</v>
          </cell>
          <cell r="G159" t="str">
            <v>PhD candidates are not accepted</v>
          </cell>
          <cell r="H159"/>
          <cell r="I159" t="str">
            <v>該当しない
N/A</v>
          </cell>
        </row>
        <row r="160">
          <cell r="A160" t="str">
            <v>1501C</v>
          </cell>
          <cell r="B160" t="str">
            <v>University of Yamanashi</v>
          </cell>
          <cell r="C160" t="str">
            <v>Integrated Graduate School of Medicine, Engineering, and Agricultural Sciences</v>
          </cell>
          <cell r="D160" t="str">
            <v>Department of Engineering・
Energy Materials Science Course</v>
          </cell>
          <cell r="E160" t="str">
            <v>Master's degree candidates are not accepted</v>
          </cell>
          <cell r="F160"/>
          <cell r="G160" t="str">
            <v>mandatory</v>
          </cell>
          <cell r="H160" t="str">
            <v>http://electrochem.yamanashi.ac.jp/inukai/</v>
          </cell>
          <cell r="I160" t="str">
            <v>該当しない
N/A</v>
          </cell>
        </row>
        <row r="161">
          <cell r="A161" t="str">
            <v>1501D</v>
          </cell>
          <cell r="B161" t="str">
            <v>University of Yamanashi</v>
          </cell>
          <cell r="C161" t="str">
            <v>Integrated Graduate School of Medicine, Engineering, and Agricultural Sciences</v>
          </cell>
          <cell r="D161" t="str">
            <v>Department of Engineering・
Green Energy Conversion Science and Technology</v>
          </cell>
          <cell r="E161" t="str">
            <v>mandatory</v>
          </cell>
          <cell r="F161" t="str">
            <v>http://www.fcgroup.yamanashi.ac.jp/en/index.html</v>
          </cell>
          <cell r="G161" t="str">
            <v>PhD candidates are not accepted</v>
          </cell>
          <cell r="H161"/>
          <cell r="I161" t="str">
            <v>該当しない
N/A</v>
          </cell>
        </row>
        <row r="162">
          <cell r="A162" t="str">
            <v>1501E</v>
          </cell>
          <cell r="B162" t="str">
            <v>University of Yamanashi</v>
          </cell>
          <cell r="C162" t="str">
            <v>Integrated Graduate School of Medicine, Engineering, and Agricultural Sciences</v>
          </cell>
          <cell r="D162" t="str">
            <v>Department of Engineering・
Energy Materials Science Course</v>
          </cell>
          <cell r="E162" t="str">
            <v>Master's degree candidates are not accepted</v>
          </cell>
          <cell r="F162"/>
          <cell r="G162" t="str">
            <v>mandatory</v>
          </cell>
          <cell r="H162" t="str">
            <v>http://www.fcgroup.yamanashi.ac.jp/en/index.html</v>
          </cell>
          <cell r="I162" t="str">
            <v>該当しない
N/A</v>
          </cell>
        </row>
        <row r="163">
          <cell r="A163" t="str">
            <v>1502A</v>
          </cell>
          <cell r="B163" t="str">
            <v>University of Yamanashi</v>
          </cell>
          <cell r="C163" t="str">
            <v>Integrated Graduate School of Medicine, Engineering, and Agricultural Sciences</v>
          </cell>
          <cell r="D163" t="str">
            <v>Department of Engineering, Special Educational Program on River Basin Environmental Sciences</v>
          </cell>
          <cell r="E163" t="str">
            <v>not mandatory</v>
          </cell>
          <cell r="F163" t="str">
            <v>https://www.yamanashi.ac.jp/wp-content/uploads/2016/01/R05_mt_yoko_e.pdf
(p. 57, Special Educational Program on River Basin Environmental Sciences)</v>
          </cell>
          <cell r="G163" t="str">
            <v>PhD candidates are not accepted</v>
          </cell>
          <cell r="H163"/>
          <cell r="I163" t="str">
            <v>該当しない
N/A</v>
          </cell>
        </row>
        <row r="164">
          <cell r="A164" t="str">
            <v>1502B</v>
          </cell>
          <cell r="B164" t="str">
            <v>University of Yamanashi</v>
          </cell>
          <cell r="C164" t="str">
            <v>Integrated Graduate School of Medicine, Engineering, and Agricultural Sciences</v>
          </cell>
          <cell r="D164" t="str">
            <v>Department of Engineering, Environmental and Social System Science Course, River Basin Environmental Science Major</v>
          </cell>
          <cell r="E164" t="str">
            <v>Master's degree candidates are not accepted</v>
          </cell>
          <cell r="F164"/>
          <cell r="G164" t="str">
            <v>mandatory</v>
          </cell>
          <cell r="H164" t="str">
            <v>https://www.yamanashi.ac.jp/wp-content/uploads/2016/01/R05_dt_annai.pdf
(p. 35, River Basin Environmental Science Major)</v>
          </cell>
          <cell r="I164" t="str">
            <v>該当しない
N/A</v>
          </cell>
        </row>
        <row r="165">
          <cell r="A165" t="str">
            <v>1502C</v>
          </cell>
          <cell r="B165" t="str">
            <v>University of Yamanashi</v>
          </cell>
          <cell r="C165" t="str">
            <v>Integrated Graduate School of Medicine, Engineering, and Agricultural Sciences</v>
          </cell>
          <cell r="D165" t="str">
            <v>Department of Engineering,Environmental and Social System Science Course</v>
          </cell>
          <cell r="E165" t="str">
            <v>Master's degree candidates are not accepted</v>
          </cell>
          <cell r="F165"/>
          <cell r="G165" t="str">
            <v>mandatory</v>
          </cell>
          <cell r="H165" t="str">
            <v>https://www.yamanashi.ac.jp/wp-content/uploads/2016/01/R05_dt_annai.pdf</v>
          </cell>
          <cell r="I165" t="str">
            <v>該当しない
N/A</v>
          </cell>
        </row>
        <row r="166">
          <cell r="A166" t="str">
            <v>7302A</v>
          </cell>
          <cell r="B166" t="str">
            <v>Kagoshima University</v>
          </cell>
          <cell r="C166" t="str">
            <v xml:space="preserve">The United Graduate School of Agricultural Sciences </v>
          </cell>
          <cell r="D166" t="str">
            <v>Science of Bioresource Production/Tropical Bioresource and Plant Resource Production</v>
          </cell>
          <cell r="E166"/>
          <cell r="F166"/>
          <cell r="G166" t="str">
            <v>mandatory</v>
          </cell>
          <cell r="H166" t="str">
            <v>https://homeugs.agri.kagoshima-u.ac.jp/en/faculty-members/biological-production/</v>
          </cell>
          <cell r="I166"/>
        </row>
        <row r="167">
          <cell r="A167" t="str">
            <v>7302B</v>
          </cell>
          <cell r="B167" t="str">
            <v>Kagoshima University</v>
          </cell>
          <cell r="C167" t="str">
            <v xml:space="preserve">The United Graduate School of Agricultural Sciences </v>
          </cell>
          <cell r="D167" t="str">
            <v>Science of Bioresource Production/Tropical Bioresource and Plant Resource Production</v>
          </cell>
          <cell r="E167"/>
          <cell r="F167"/>
          <cell r="G167" t="str">
            <v>mandatory</v>
          </cell>
          <cell r="H167" t="str">
            <v>https://homeugs.agri.kagoshima-u.ac.jp/en/faculty-members/biological-production/</v>
          </cell>
          <cell r="I167"/>
        </row>
        <row r="168">
          <cell r="A168" t="str">
            <v>7302C</v>
          </cell>
          <cell r="B168" t="str">
            <v>Kagoshima University</v>
          </cell>
          <cell r="C168" t="str">
            <v xml:space="preserve">The United Graduate School of Agricultural Sciences </v>
          </cell>
          <cell r="D168" t="str">
            <v>Science of Bioresource Production/Tropical Bioresource and Plant Resource Production</v>
          </cell>
          <cell r="E168"/>
          <cell r="F168"/>
          <cell r="G168" t="str">
            <v>mandatory</v>
          </cell>
          <cell r="H168" t="str">
            <v>https://homeugs.agri.kagoshima-u.ac.jp/en/faculty-members/biological-production/</v>
          </cell>
          <cell r="I168"/>
        </row>
        <row r="169">
          <cell r="A169" t="str">
            <v>7302D</v>
          </cell>
          <cell r="B169" t="str">
            <v>Kagoshima University</v>
          </cell>
          <cell r="C169" t="str">
            <v xml:space="preserve">The United Graduate School of Agricultural Sciences </v>
          </cell>
          <cell r="D169" t="str">
            <v>Biological Science and Technology/Bioscience and Biotechnology</v>
          </cell>
          <cell r="E169"/>
          <cell r="F169"/>
          <cell r="G169" t="str">
            <v>mandatory</v>
          </cell>
          <cell r="H169" t="str">
            <v>https://homeugs.agri.kagoshima-u.ac.jp/en/faculty-members/applied-biological-sciences/</v>
          </cell>
          <cell r="I169"/>
        </row>
        <row r="170">
          <cell r="A170" t="str">
            <v>7302E</v>
          </cell>
          <cell r="B170" t="str">
            <v>Kagoshima University</v>
          </cell>
          <cell r="C170" t="str">
            <v xml:space="preserve">The United Graduate School of Agricultural Sciences </v>
          </cell>
          <cell r="D170" t="str">
            <v>Resource and Environmental Science of Agriculture, Forestry and Fisheries/Environmental Science and Conservation Biology</v>
          </cell>
          <cell r="E170"/>
          <cell r="F170"/>
          <cell r="G170" t="str">
            <v>mandatory</v>
          </cell>
          <cell r="H170" t="str">
            <v>https://homeugs.agri.kagoshima-u.ac.jp/en/faculty-members/</v>
          </cell>
          <cell r="I170"/>
        </row>
        <row r="171">
          <cell r="A171" t="str">
            <v>7302F</v>
          </cell>
          <cell r="B171" t="str">
            <v>Kagoshima University</v>
          </cell>
          <cell r="C171" t="str">
            <v>The United Graduate School of Agricultural Sciences</v>
          </cell>
          <cell r="D171" t="str">
            <v>Resource and Environmental Science of Agriculture, Forestry and Fisheries/Regional and Global Resource Economics</v>
          </cell>
          <cell r="E171"/>
          <cell r="F171"/>
          <cell r="G171" t="str">
            <v>mandatory</v>
          </cell>
          <cell r="H171" t="str">
            <v>https://homeugs.agri.kagoshima-u.ac.jp/en/faculty-members/biological-production/</v>
          </cell>
          <cell r="I171"/>
        </row>
        <row r="172">
          <cell r="A172" t="str">
            <v>7302G</v>
          </cell>
          <cell r="B172" t="str">
            <v>Kagoshima University</v>
          </cell>
          <cell r="C172" t="str">
            <v xml:space="preserve">The United Graduate School of Agricultural Sciences </v>
          </cell>
          <cell r="D172" t="str">
            <v xml:space="preserve">Resource and Environmental Science of Agriculture, Forestry and Fisheries/Fisheries Science on Resources and Environments
</v>
          </cell>
          <cell r="E172"/>
          <cell r="F172"/>
          <cell r="G172" t="str">
            <v>mandatory</v>
          </cell>
          <cell r="H172" t="str">
            <v>https://homeugs.agri.kagoshima-u.ac.jp/en/faculty-members/environmental-science/</v>
          </cell>
          <cell r="I172"/>
        </row>
        <row r="173">
          <cell r="A173" t="str">
            <v>7301A</v>
          </cell>
          <cell r="B173" t="str">
            <v>Kagoshima University</v>
          </cell>
          <cell r="C173" t="str">
            <v>Graduagete  School of Agriculture, Foresty and Fisheries</v>
          </cell>
          <cell r="D173" t="str">
            <v>Advanced Life Science/Food Innovation Science</v>
          </cell>
          <cell r="E173" t="str">
            <v>mandatory</v>
          </cell>
          <cell r="F173" t="str">
            <v>https://ris.kuas.kagoshima-u.ac.jp/html/100005912_en.html</v>
          </cell>
          <cell r="G173"/>
          <cell r="H173"/>
          <cell r="I173"/>
        </row>
        <row r="174">
          <cell r="A174" t="str">
            <v>7301B</v>
          </cell>
          <cell r="B174" t="str">
            <v>Kagoshima University</v>
          </cell>
          <cell r="C174" t="str">
            <v>Graduagete  School of Agriculture, Foresty and Fisheries</v>
          </cell>
          <cell r="D174" t="str">
            <v>Forest Management/ Agriculture, Natural Resources and Forestry</v>
          </cell>
          <cell r="E174" t="str">
            <v>mandatory</v>
          </cell>
          <cell r="F174" t="str">
            <v>https://ris.kuas.kagoshima-u.ac.jp/html/100005623_en.html</v>
          </cell>
          <cell r="G174"/>
          <cell r="H174"/>
          <cell r="I174"/>
        </row>
        <row r="175">
          <cell r="A175" t="str">
            <v>7301C</v>
          </cell>
          <cell r="B175" t="str">
            <v>Kagoshima University</v>
          </cell>
          <cell r="C175" t="str">
            <v>Graduagete  School of Agriculture, Foresty and Fisheries</v>
          </cell>
          <cell r="D175" t="str">
            <v>Forest Management/ Agriculture, Natural Resources and Forestry</v>
          </cell>
          <cell r="E175" t="str">
            <v>mandatory</v>
          </cell>
          <cell r="F175" t="str">
            <v>https://ris.kuas.kagoshima-u.ac.jp/html/100005803_en.html</v>
          </cell>
          <cell r="G175"/>
          <cell r="H175"/>
          <cell r="I175"/>
        </row>
        <row r="176">
          <cell r="A176" t="str">
            <v>7301D</v>
          </cell>
          <cell r="B176" t="str">
            <v>Kagoshima University</v>
          </cell>
          <cell r="C176" t="str">
            <v>Graduagete  School of Agriculture, Foresty and Fisheries</v>
          </cell>
          <cell r="D176" t="str">
            <v>Plant Production Science/ Agriculture, Natural Resources and Forestry</v>
          </cell>
          <cell r="E176" t="str">
            <v>mandatory</v>
          </cell>
          <cell r="F176" t="str">
            <v>https://ace1.agri.kagoshima-u.ac.jp/agrifish-en/gaiyo/teacher.html</v>
          </cell>
          <cell r="G176"/>
          <cell r="H176"/>
          <cell r="I176"/>
        </row>
        <row r="177">
          <cell r="A177" t="str">
            <v>7301E</v>
          </cell>
          <cell r="B177" t="str">
            <v>Kagoshima University</v>
          </cell>
          <cell r="C177" t="str">
            <v>Graduagete  School of Agriculture, Foresty and Fisheries</v>
          </cell>
          <cell r="D177" t="str">
            <v>Plant Production Science/ Agriculture, Natural Resources and Forestry</v>
          </cell>
          <cell r="E177" t="str">
            <v>mandatory</v>
          </cell>
          <cell r="F177" t="str">
            <v>https://ace1.agri.kagoshima-u.ac.jp/agrifish-en/gaiyo/teacher.html</v>
          </cell>
          <cell r="G177"/>
          <cell r="H177"/>
          <cell r="I177"/>
        </row>
        <row r="178">
          <cell r="A178" t="str">
            <v>7301F</v>
          </cell>
          <cell r="B178" t="str">
            <v>Kagoshima University</v>
          </cell>
          <cell r="C178" t="str">
            <v>Graduagete  School of Agriculture, Foresty and Fisheries</v>
          </cell>
          <cell r="D178" t="str">
            <v>Plant Production Science/ Agriculture, Natural Resources and Forestry</v>
          </cell>
          <cell r="E178" t="str">
            <v>not mandatory</v>
          </cell>
          <cell r="F178" t="str">
            <v>https://ace1.agri.kagoshima-u.ac.jp/agrifish-en/gaiyo/teacher.html</v>
          </cell>
          <cell r="G178"/>
          <cell r="H178"/>
          <cell r="I178"/>
        </row>
        <row r="179">
          <cell r="A179" t="str">
            <v>7303A</v>
          </cell>
          <cell r="B179" t="str">
            <v>Kagoshima University</v>
          </cell>
          <cell r="C179" t="str">
            <v xml:space="preserve">Graduate School of Medical and Dental Sciences
</v>
          </cell>
          <cell r="D179" t="str">
            <v>Health Research Course</v>
          </cell>
          <cell r="E179" t="str">
            <v>mandatory</v>
          </cell>
          <cell r="F179" t="str">
            <v>【参考：研究室HP】
https://ccvd.kufm.kagoshima-u.ac.jp/~atl/english/</v>
          </cell>
          <cell r="G179" t="str">
            <v>mandatory</v>
          </cell>
          <cell r="H179" t="str">
            <v>【参考：研究室HP】
https://ccvd.kufm.kagoshima-u.ac.jp/~atl/english/</v>
          </cell>
          <cell r="I179" t="str">
            <v>未定
TBD</v>
          </cell>
        </row>
        <row r="180">
          <cell r="A180" t="str">
            <v>7303B</v>
          </cell>
          <cell r="B180" t="str">
            <v>Kagoshima University</v>
          </cell>
          <cell r="C180" t="str">
            <v xml:space="preserve">Graduate School of Medical and Dental Sciences
</v>
          </cell>
          <cell r="D180" t="str">
            <v>Health Research Course</v>
          </cell>
          <cell r="E180" t="str">
            <v>mandatory</v>
          </cell>
          <cell r="F180" t="str">
            <v>【参考：研究室HP】
https://ccvd.kufm.kagoshima-u.ac.jp/~antiviral/eng/</v>
          </cell>
          <cell r="G180" t="str">
            <v>mandatory</v>
          </cell>
          <cell r="H180" t="str">
            <v>【参考：研究室HP】
https://ccvd.kufm.kagoshima-u.ac.jp/~antiviral/eng/</v>
          </cell>
          <cell r="I180" t="str">
            <v>未定
TBD</v>
          </cell>
        </row>
        <row r="181">
          <cell r="A181" t="str">
            <v>8001A</v>
          </cell>
          <cell r="B181" t="str">
            <v>Juntendo University</v>
          </cell>
          <cell r="C181" t="str">
            <v>Graduate school of Medicine</v>
          </cell>
          <cell r="D181" t="str">
            <v>Master of Science (MS) Program in Medical Science</v>
          </cell>
          <cell r="E181" t="str">
            <v>mandatory</v>
          </cell>
          <cell r="F181" t="str">
            <v>https://en.juntendo.ac.jp/research/researcher-profiles/</v>
          </cell>
          <cell r="G181"/>
          <cell r="H181"/>
          <cell r="I181" t="str">
            <v>Application period ends by the end of January 2023</v>
          </cell>
        </row>
        <row r="182">
          <cell r="A182" t="str">
            <v>8001B</v>
          </cell>
          <cell r="B182" t="str">
            <v>Juntendo University</v>
          </cell>
          <cell r="C182" t="str">
            <v>Graduate school of Medicine</v>
          </cell>
          <cell r="D182" t="str">
            <v>Doctoral (PhD) Program in Medicine</v>
          </cell>
          <cell r="E182"/>
          <cell r="F182"/>
          <cell r="G182" t="str">
            <v>mandatory</v>
          </cell>
          <cell r="H182" t="str">
            <v>https://en.juntendo.ac.jp/research/researcher-profiles/</v>
          </cell>
          <cell r="I182" t="str">
            <v>Application period ends by the end of January 2023</v>
          </cell>
        </row>
        <row r="183">
          <cell r="A183" t="str">
            <v>8002A</v>
          </cell>
          <cell r="B183" t="str">
            <v>Juntendo University</v>
          </cell>
          <cell r="C183" t="str">
            <v>Graduate school of Health Care and Nursing</v>
          </cell>
          <cell r="D183" t="str">
            <v>Global Nursing</v>
          </cell>
          <cell r="E183" t="str">
            <v>mandatory</v>
          </cell>
          <cell r="F183" t="str">
            <v>https://www.juntendo.ac.jp/graduate/nurs/english/education/global_nursing.html</v>
          </cell>
          <cell r="G183" t="str">
            <v>mandatory</v>
          </cell>
          <cell r="H183" t="str">
            <v>https://www.juntendo.ac.jp/graduate/nurs/english/education/global_nursing.html</v>
          </cell>
          <cell r="I183" t="str">
            <v>該当しない
N/A</v>
          </cell>
        </row>
        <row r="184">
          <cell r="A184" t="str">
            <v>2601A</v>
          </cell>
          <cell r="B184" t="str">
            <v>Sophia University</v>
          </cell>
          <cell r="C184" t="str">
            <v>Graduate School of Global Environmental Studies</v>
          </cell>
          <cell r="D184" t="str">
            <v>Graduate Program in Global Environmental Studies/ International Graduate Course</v>
          </cell>
          <cell r="E184" t="str">
            <v>mandatory</v>
          </cell>
          <cell r="F184" t="str">
            <v>https://www.genv.sophia.ac.jp/english/research/index.html</v>
          </cell>
          <cell r="G184" t="str">
            <v>mandatory</v>
          </cell>
          <cell r="H184" t="str">
            <v>https://www.genv.sophia.ac.jp/english/research/index.html</v>
          </cell>
          <cell r="I184" t="str">
            <v>該当しない
N/A</v>
          </cell>
        </row>
        <row r="185">
          <cell r="A185" t="str">
            <v>2602A</v>
          </cell>
          <cell r="B185" t="str">
            <v>Sophia University</v>
          </cell>
          <cell r="C185" t="str">
            <v>Graduate Scool of Science and Technology</v>
          </cell>
          <cell r="D185" t="str">
            <v xml:space="preserve">Gradaute Program in Green Science and Engineering Division </v>
          </cell>
          <cell r="E185" t="str">
            <v>mandatory</v>
          </cell>
          <cell r="F185" t="str">
            <v>Prospective candidates must indicate the name of three faculty members as his/her desired academic supervisor, contact at least
one potential supervisor before submitting their application and choose his/her intended area of study in their application form.
Information about the disciplinary specialties and research interests of faculty members are available on the following websites.
Graduate Program in Science and Technology website: www.st.sophia.ac.jp/english
List of Thesis Advisors: www.sophia.ac.jp/eng/admissions/graduate_p/english_g2/gpst.html
＜公開前、更新中情報＞</v>
          </cell>
          <cell r="G185" t="str">
            <v>mandatory</v>
          </cell>
          <cell r="H185" t="str">
            <v>Prospective candidates must indicate the name of three faculty members as his/her desired academic supervisor, contact at least
one potential supervisor before submitting their application and choose his/her intended area of study in their application form.
Information about the disciplinary specialties and research interests of faculty members are available on the following websites.
Graduate Program in Science and Technology website: www.st.sophia.ac.jp/english
List of Thesis Advisors: www.sophia.ac.jp/eng/admissions/graduate_p/english_g2/gpst.html
＜公開前、更新中情報＞</v>
          </cell>
          <cell r="I185" t="str">
            <v>該当しない
N/A</v>
          </cell>
        </row>
        <row r="186">
          <cell r="A186" t="str">
            <v>2603A</v>
          </cell>
          <cell r="B186" t="str">
            <v>Sophia University</v>
          </cell>
          <cell r="C186" t="str">
            <v>Graduate school of Global Studies</v>
          </cell>
          <cell r="D186" t="str">
            <v>Graduate Program in Global Studies</v>
          </cell>
          <cell r="E186" t="str">
            <v>mandatory</v>
          </cell>
          <cell r="F186" t="str">
            <v>https://www.sophia.ac.jp/eng/program/graduate_p/gpgs/index.html#professors
(except assistant professor)</v>
          </cell>
          <cell r="G186" t="str">
            <v>mandatory</v>
          </cell>
          <cell r="H186" t="str">
            <v>https://www.sophia.ac.jp/eng/program/graduate_p/gpgs/index.html#professors
(except assistant professor)</v>
          </cell>
          <cell r="I186" t="str">
            <v>該当しない
N/A</v>
          </cell>
        </row>
        <row r="187">
          <cell r="A187" t="str">
            <v>2604A</v>
          </cell>
          <cell r="B187" t="str">
            <v>Sophia University</v>
          </cell>
          <cell r="C187" t="str">
            <v>Graduate School in Human Sciences</v>
          </cell>
          <cell r="D187" t="str">
            <v>Graduate Program in Education</v>
          </cell>
          <cell r="E187" t="str">
            <v>mandatory</v>
          </cell>
          <cell r="F187" t="str">
            <v>https://redb.cc.sophia.ac.jp/?page_id=307</v>
          </cell>
          <cell r="G187" t="str">
            <v>mandatory</v>
          </cell>
          <cell r="H187" t="str">
            <v>https://redb.cc.sophia.ac.jp/?page_id=307</v>
          </cell>
          <cell r="I187"/>
        </row>
        <row r="188">
          <cell r="A188" t="str">
            <v>3501A</v>
          </cell>
          <cell r="B188" t="str">
            <v>University of Niigata Prefecture</v>
          </cell>
          <cell r="C188" t="str">
            <v>Graduate School of International Studies and Regional Development</v>
          </cell>
          <cell r="D188"/>
          <cell r="E188" t="str">
            <v>not mandatory</v>
          </cell>
          <cell r="F188" t="str">
            <v>http://gs-unii.ac.jp/graduate_intro/faculty/?lang=en</v>
          </cell>
          <cell r="G188" t="str">
            <v>PhD candidates are not accepted</v>
          </cell>
          <cell r="H188"/>
          <cell r="I188" t="str">
            <v>該当しない
N/A</v>
          </cell>
        </row>
        <row r="189">
          <cell r="A189" t="str">
            <v>3401A</v>
          </cell>
          <cell r="B189" t="str">
            <v>Niigata University</v>
          </cell>
          <cell r="C189" t="str">
            <v>Graduate School of Science and Technology</v>
          </cell>
          <cell r="D189" t="str">
            <v>Physics Course, Dept of Fundamental Sciences</v>
          </cell>
          <cell r="E189" t="str">
            <v>not mandatory</v>
          </cell>
          <cell r="F189" t="str">
            <v>https://www.gs.niigata-u.ac.jp/~gsweb/en/mbrlist/index.html</v>
          </cell>
          <cell r="G189" t="str">
            <v>not mandatory</v>
          </cell>
          <cell r="H189" t="str">
            <v>https://www.gs.niigata-u.ac.jp/~gsweb/en/mbrlist/index.html</v>
          </cell>
          <cell r="I189" t="str">
            <v>該当しない
N/A</v>
          </cell>
        </row>
        <row r="190">
          <cell r="A190" t="str">
            <v>3401B</v>
          </cell>
          <cell r="B190" t="str">
            <v>Niigata University</v>
          </cell>
          <cell r="C190" t="str">
            <v>Graduate School of Science and Technology</v>
          </cell>
          <cell r="D190" t="str">
            <v>Chemistry Course, Dept of Fundamental Sciences</v>
          </cell>
          <cell r="E190" t="str">
            <v>not mandatory</v>
          </cell>
          <cell r="F190" t="str">
            <v>https://www.gs.niigata-u.ac.jp/~gsweb/en/mbrlist/index.html</v>
          </cell>
          <cell r="G190" t="str">
            <v>not mandatory</v>
          </cell>
          <cell r="H190" t="str">
            <v>https://www.gs.niigata-u.ac.jp/~gsweb/en/mbrlist/index.html</v>
          </cell>
          <cell r="I190" t="str">
            <v>該当しない
N/A</v>
          </cell>
        </row>
        <row r="191">
          <cell r="A191" t="str">
            <v>3401C</v>
          </cell>
          <cell r="B191" t="str">
            <v>Niigata University</v>
          </cell>
          <cell r="C191" t="str">
            <v>Graduate School of Science and Technology</v>
          </cell>
          <cell r="D191" t="str">
            <v>Materials Science and Technology Course, Dept of Advanced Materials Science and Technology</v>
          </cell>
          <cell r="E191" t="str">
            <v>not mandatory</v>
          </cell>
          <cell r="F191" t="str">
            <v>https://www.gs.niigata-u.ac.jp/~gsweb/en/mbrlist/index.html</v>
          </cell>
          <cell r="G191" t="str">
            <v>not mandatory</v>
          </cell>
          <cell r="H191" t="str">
            <v>https://www.gs.niigata-u.ac.jp/~gsweb/en/mbrlist/index.html</v>
          </cell>
          <cell r="I191" t="str">
            <v>該当しない
N/A</v>
          </cell>
        </row>
        <row r="192">
          <cell r="A192" t="str">
            <v>3401D</v>
          </cell>
          <cell r="B192" t="str">
            <v>Niigata University</v>
          </cell>
          <cell r="C192" t="str">
            <v>Graduate School of Science and Technology</v>
          </cell>
          <cell r="D192" t="str">
            <v>Applied Chemistry and Chemical Engineering Course, Dept of Advanced Materials Science and Technology</v>
          </cell>
          <cell r="E192" t="str">
            <v>not mandatory</v>
          </cell>
          <cell r="F192" t="str">
            <v>https://www.gs.niigata-u.ac.jp/~gsweb/en/mbrlist/index.html</v>
          </cell>
          <cell r="G192" t="str">
            <v>not mandatory</v>
          </cell>
          <cell r="H192" t="str">
            <v>https://www.gs.niigata-u.ac.jp/~gsweb/en/mbrlist/index.html</v>
          </cell>
          <cell r="I192" t="str">
            <v>該当しない
N/A</v>
          </cell>
        </row>
        <row r="193">
          <cell r="A193" t="str">
            <v>3401E</v>
          </cell>
          <cell r="B193" t="str">
            <v>Niigata University</v>
          </cell>
          <cell r="C193" t="str">
            <v>Graduate School of Science and Technology</v>
          </cell>
          <cell r="D193" t="str">
            <v>Advanced Mechanical Science and Engineering Course, Dept of Advanced Materials Science and Technology</v>
          </cell>
          <cell r="E193" t="str">
            <v>not mandatory</v>
          </cell>
          <cell r="F193" t="str">
            <v>https://www.gs.niigata-u.ac.jp/~gsweb/en/mbrlist/index.html</v>
          </cell>
          <cell r="G193" t="str">
            <v>not mandatory</v>
          </cell>
          <cell r="H193" t="str">
            <v>https://www.gs.niigata-u.ac.jp/~gsweb/en/mbrlist/index.html</v>
          </cell>
          <cell r="I193" t="str">
            <v>該当しない
N/A</v>
          </cell>
        </row>
        <row r="194">
          <cell r="A194" t="str">
            <v>3401F</v>
          </cell>
          <cell r="B194" t="str">
            <v>Niigata University</v>
          </cell>
          <cell r="C194" t="str">
            <v>Graduate School of Science and Technology</v>
          </cell>
          <cell r="D194" t="str">
            <v>Social Systems Engineering Course, Dept of Advanced Materials Science and Technology</v>
          </cell>
          <cell r="E194" t="str">
            <v>not mandatory</v>
          </cell>
          <cell r="F194" t="str">
            <v>https://www.gs.niigata-u.ac.jp/~gsweb/en/mbrlist/index.html</v>
          </cell>
          <cell r="G194" t="str">
            <v>not mandatory</v>
          </cell>
          <cell r="H194" t="str">
            <v>https://www.gs.niigata-u.ac.jp/~gsweb/en/mbrlist/index.html</v>
          </cell>
          <cell r="I194" t="str">
            <v>該当しない
N/A</v>
          </cell>
        </row>
        <row r="195">
          <cell r="A195" t="str">
            <v>3401G</v>
          </cell>
          <cell r="B195" t="str">
            <v>Niigata University</v>
          </cell>
          <cell r="C195" t="str">
            <v>Graduate School of Science and Technology</v>
          </cell>
          <cell r="D195" t="str">
            <v>Information Engineering Course, Dept of Electrical and Information Engineering</v>
          </cell>
          <cell r="E195" t="str">
            <v>not mandatory</v>
          </cell>
          <cell r="F195" t="str">
            <v>https://www.gs.niigata-u.ac.jp/~gsweb/en/mbrlist/index.html</v>
          </cell>
          <cell r="G195" t="str">
            <v>not mandatory</v>
          </cell>
          <cell r="H195" t="str">
            <v>https://www.gs.niigata-u.ac.jp/~gsweb/en/mbrlist/index.html</v>
          </cell>
          <cell r="I195" t="str">
            <v>該当しない
N/A</v>
          </cell>
        </row>
        <row r="196">
          <cell r="A196" t="str">
            <v>3401H</v>
          </cell>
          <cell r="B196" t="str">
            <v>Niigata University</v>
          </cell>
          <cell r="C196" t="str">
            <v>Graduate School of Science and Technology</v>
          </cell>
          <cell r="D196" t="str">
            <v>Electrical and Electronic Engineering Course, Dept of Electrical and Information Engineering</v>
          </cell>
          <cell r="E196" t="str">
            <v>not mandatory</v>
          </cell>
          <cell r="F196" t="str">
            <v>https://www.gs.niigata-u.ac.jp/~gsweb/en/mbrlist/index.html</v>
          </cell>
          <cell r="G196" t="str">
            <v>not mandatory</v>
          </cell>
          <cell r="H196" t="str">
            <v>https://www.gs.niigata-u.ac.jp/~gsweb/en/mbrlist/index.html</v>
          </cell>
          <cell r="I196" t="str">
            <v>該当しない
N/A</v>
          </cell>
        </row>
        <row r="197">
          <cell r="A197" t="str">
            <v>3401I</v>
          </cell>
          <cell r="B197" t="str">
            <v>Niigata University</v>
          </cell>
          <cell r="C197" t="str">
            <v>Graduate School of Science and Technology</v>
          </cell>
          <cell r="D197" t="str">
            <v>Human Sciences and Assistive Technology Course,
Dept of Electrical and Information Engineering</v>
          </cell>
          <cell r="E197" t="str">
            <v>not mandatory</v>
          </cell>
          <cell r="F197" t="str">
            <v>https://www.gs.niigata-u.ac.jp/~gsweb/en/mbrlist/index.html</v>
          </cell>
          <cell r="G197" t="str">
            <v>not mandatory</v>
          </cell>
          <cell r="H197" t="str">
            <v>https://www.gs.niigata-u.ac.jp/~gsweb/en/mbrlist/index.html</v>
          </cell>
          <cell r="I197" t="str">
            <v>該当しない
N/A</v>
          </cell>
        </row>
        <row r="198">
          <cell r="A198" t="str">
            <v>3401J</v>
          </cell>
          <cell r="B198" t="str">
            <v>Niigata University</v>
          </cell>
          <cell r="C198" t="str">
            <v>Graduate School of Science and Technology</v>
          </cell>
          <cell r="D198" t="str">
            <v>Life Sciences Course, Dept of Life and Food Sciences</v>
          </cell>
          <cell r="E198" t="str">
            <v>not mandatory</v>
          </cell>
          <cell r="F198" t="str">
            <v>https://www.gs.niigata-u.ac.jp/~gsweb/en/mbrlist/index.html</v>
          </cell>
          <cell r="G198" t="str">
            <v>not mandatory</v>
          </cell>
          <cell r="H198" t="str">
            <v>https://www.gs.niigata-u.ac.jp/~gsweb/en/mbrlist/index.html</v>
          </cell>
          <cell r="I198" t="str">
            <v>該当しない
N/A</v>
          </cell>
        </row>
        <row r="199">
          <cell r="A199" t="str">
            <v>3401K</v>
          </cell>
          <cell r="B199" t="str">
            <v>Niigata University</v>
          </cell>
          <cell r="C199" t="str">
            <v>Graduate School of Science and Technology</v>
          </cell>
          <cell r="D199" t="str">
            <v>Applied Life and Food Sciences Course, Dept of Life and Food Sciences</v>
          </cell>
          <cell r="E199" t="str">
            <v>not mandatory</v>
          </cell>
          <cell r="F199" t="str">
            <v>https://www.gs.niigata-u.ac.jp/~gsweb/en/mbrlist/index.html</v>
          </cell>
          <cell r="G199" t="str">
            <v>not mandatory</v>
          </cell>
          <cell r="H199" t="str">
            <v>https://www.gs.niigata-u.ac.jp/~gsweb/en/mbrlist/index.html</v>
          </cell>
          <cell r="I199" t="str">
            <v>該当しない
N/A</v>
          </cell>
        </row>
        <row r="200">
          <cell r="A200" t="str">
            <v>3401L</v>
          </cell>
          <cell r="B200" t="str">
            <v>Niigata University</v>
          </cell>
          <cell r="C200" t="str">
            <v>Graduate School of Science and Technology</v>
          </cell>
          <cell r="D200" t="str">
            <v>Applied Life and Food Sciences Course, Dept of Life and Food Sciences</v>
          </cell>
          <cell r="E200" t="str">
            <v>not mandatory</v>
          </cell>
          <cell r="F200" t="str">
            <v>https://www.gs.niigata-u.ac.jp/~gsweb/en/mbrlist/index.html</v>
          </cell>
          <cell r="G200" t="str">
            <v>not mandatory</v>
          </cell>
          <cell r="H200" t="str">
            <v>https://www.gs.niigata-u.ac.jp/~gsweb/en/mbrlist/index.html</v>
          </cell>
          <cell r="I200" t="str">
            <v>該当しない
N/A</v>
          </cell>
        </row>
        <row r="201">
          <cell r="A201" t="str">
            <v>3401M</v>
          </cell>
          <cell r="B201" t="str">
            <v>Niigata University</v>
          </cell>
          <cell r="C201" t="str">
            <v>Graduate School of Science and Technology</v>
          </cell>
          <cell r="D201" t="str">
            <v>Applied Life and Food Sciences Course, Dept of Life and Food Sciences</v>
          </cell>
          <cell r="E201" t="str">
            <v>not mandatory</v>
          </cell>
          <cell r="F201" t="str">
            <v>https://www.gs.niigata-u.ac.jp/~gsweb/en/mbrlist/index.html</v>
          </cell>
          <cell r="G201" t="str">
            <v>not mandatory</v>
          </cell>
          <cell r="H201" t="str">
            <v>https://www.gs.niigata-u.ac.jp/~gsweb/en/mbrlist/index.html</v>
          </cell>
          <cell r="I201" t="str">
            <v>該当しない
N/A</v>
          </cell>
        </row>
        <row r="202">
          <cell r="A202" t="str">
            <v>3401N</v>
          </cell>
          <cell r="B202" t="str">
            <v>Niigata University</v>
          </cell>
          <cell r="C202" t="str">
            <v>Graduate School of Science and Technology</v>
          </cell>
          <cell r="D202" t="str">
            <v>Applied Life and Food Sciences Course, Dept of Life and Food Sciences</v>
          </cell>
          <cell r="E202" t="str">
            <v>not mandatory</v>
          </cell>
          <cell r="F202" t="str">
            <v>https://www.gs.niigata-u.ac.jp/~gsweb/en/mbrlist/index.html</v>
          </cell>
          <cell r="G202" t="str">
            <v>not mandatory</v>
          </cell>
          <cell r="H202" t="str">
            <v>https://www.gs.niigata-u.ac.jp/~gsweb/en/mbrlist/index.html</v>
          </cell>
          <cell r="I202" t="str">
            <v>該当しない
N/A</v>
          </cell>
        </row>
        <row r="203">
          <cell r="A203" t="str">
            <v>3401O</v>
          </cell>
          <cell r="B203" t="str">
            <v>Niigata University</v>
          </cell>
          <cell r="C203" t="str">
            <v>Graduate School of Science and Technology</v>
          </cell>
          <cell r="D203" t="str">
            <v>Applied Life and Food Sciences Course, Dept of Life and Food Sciences</v>
          </cell>
          <cell r="E203" t="str">
            <v>not mandatory</v>
          </cell>
          <cell r="F203" t="str">
            <v>https://www.gs.niigata-u.ac.jp/~gsweb/en/mbrlist/index.html</v>
          </cell>
          <cell r="G203" t="str">
            <v>not mandatory</v>
          </cell>
          <cell r="H203" t="str">
            <v>https://www.gs.niigata-u.ac.jp/~gsweb/en/mbrlist/index.html</v>
          </cell>
          <cell r="I203" t="str">
            <v>該当しない
N/A</v>
          </cell>
        </row>
        <row r="204">
          <cell r="A204" t="str">
            <v>3401P</v>
          </cell>
          <cell r="B204" t="str">
            <v>Niigata University</v>
          </cell>
          <cell r="C204" t="str">
            <v>Graduate School of Science and Technology</v>
          </cell>
          <cell r="D204" t="str">
            <v>Applied Life and Food Sciences Course, Dept of Life and Food Sciences</v>
          </cell>
          <cell r="E204" t="str">
            <v>not mandatory</v>
          </cell>
          <cell r="F204" t="str">
            <v>https://www.gs.niigata-u.ac.jp/~gsweb/en/mbrlist/index.html</v>
          </cell>
          <cell r="G204" t="str">
            <v>not mandatory</v>
          </cell>
          <cell r="H204" t="str">
            <v>https://www.gs.niigata-u.ac.jp/~gsweb/en/mbrlist/index.html</v>
          </cell>
          <cell r="I204" t="str">
            <v>該当しない
N/A</v>
          </cell>
        </row>
        <row r="205">
          <cell r="A205" t="str">
            <v>3401Q</v>
          </cell>
          <cell r="B205" t="str">
            <v>Niigata University</v>
          </cell>
          <cell r="C205" t="str">
            <v>Graduate School of Science and Technology</v>
          </cell>
          <cell r="D205" t="str">
            <v>Applied Life and Food Sciences Course, Dept of Life and Food Sciences</v>
          </cell>
          <cell r="E205" t="str">
            <v>not mandatory</v>
          </cell>
          <cell r="F205" t="str">
            <v>https://www.gs.niigata-u.ac.jp/~gsweb/en/mbrlist/index.html</v>
          </cell>
          <cell r="G205" t="str">
            <v>not mandatory</v>
          </cell>
          <cell r="H205" t="str">
            <v>https://www.gs.niigata-u.ac.jp/~gsweb/en/mbrlist/index.html</v>
          </cell>
          <cell r="I205" t="str">
            <v>該当しない
N/A</v>
          </cell>
        </row>
        <row r="206">
          <cell r="A206" t="str">
            <v>3401R</v>
          </cell>
          <cell r="B206" t="str">
            <v>Niigata University</v>
          </cell>
          <cell r="C206" t="str">
            <v>Graduate School of Science and Technology</v>
          </cell>
          <cell r="D206" t="str">
            <v>Applied Life and Food Sciences Course, Dept of Life and Food Sciences</v>
          </cell>
          <cell r="E206" t="str">
            <v>not mandatory</v>
          </cell>
          <cell r="F206" t="str">
            <v>https://www.gs.niigata-u.ac.jp/~gsweb/en/mbrlist/index.html</v>
          </cell>
          <cell r="G206" t="str">
            <v>not mandatory</v>
          </cell>
          <cell r="H206" t="str">
            <v>https://www.gs.niigata-u.ac.jp/~gsweb/en/mbrlist/index.html</v>
          </cell>
          <cell r="I206" t="str">
            <v>該当しない
N/A</v>
          </cell>
        </row>
        <row r="207">
          <cell r="A207" t="str">
            <v>3401S</v>
          </cell>
          <cell r="B207" t="str">
            <v>Niigata University</v>
          </cell>
          <cell r="C207" t="str">
            <v>Graduate School of Science and Technology</v>
          </cell>
          <cell r="D207" t="str">
            <v>Applied Life and Food Sciences Course, Dept of Life and Food Sciences</v>
          </cell>
          <cell r="E207" t="str">
            <v>not mandatory</v>
          </cell>
          <cell r="F207" t="str">
            <v>https://www.gs.niigata-u.ac.jp/~gsweb/en/mbrlist/index.html</v>
          </cell>
          <cell r="G207" t="str">
            <v>not mandatory</v>
          </cell>
          <cell r="H207" t="str">
            <v>https://www.gs.niigata-u.ac.jp/~gsweb/en/mbrlist/index.html</v>
          </cell>
          <cell r="I207" t="str">
            <v>該当しない
N/A</v>
          </cell>
        </row>
        <row r="208">
          <cell r="A208" t="str">
            <v>3401T</v>
          </cell>
          <cell r="B208" t="str">
            <v>Niigata University</v>
          </cell>
          <cell r="C208" t="str">
            <v>Graduate School of Science and Technology</v>
          </cell>
          <cell r="D208" t="str">
            <v>Applied Life and Food Sciences Course, Dept of Life and Food Sciences</v>
          </cell>
          <cell r="E208" t="str">
            <v>not mandatory</v>
          </cell>
          <cell r="F208" t="str">
            <v>https://www.gs.niigata-u.ac.jp/~gsweb/en/mbrlist/index.html</v>
          </cell>
          <cell r="G208" t="str">
            <v>not mandatory</v>
          </cell>
          <cell r="H208" t="str">
            <v>https://www.gs.niigata-u.ac.jp/~gsweb/en/mbrlist/index.html</v>
          </cell>
          <cell r="I208" t="str">
            <v>該当しない
N/A</v>
          </cell>
        </row>
        <row r="209">
          <cell r="A209" t="str">
            <v>3401U</v>
          </cell>
          <cell r="B209" t="str">
            <v>Niigata University</v>
          </cell>
          <cell r="C209" t="str">
            <v>Graduate School of Science and Technology</v>
          </cell>
          <cell r="D209" t="str">
            <v>Applied Life and Food Sciences Course, Dept of Life and Food Sciences</v>
          </cell>
          <cell r="E209" t="str">
            <v>not mandatory</v>
          </cell>
          <cell r="F209" t="str">
            <v>https://www.gs.niigata-u.ac.jp/~gsweb/en/mbrlist/index.html</v>
          </cell>
          <cell r="G209" t="str">
            <v>not mandatory</v>
          </cell>
          <cell r="H209" t="str">
            <v>https://www.gs.niigata-u.ac.jp/~gsweb/en/mbrlist/index.html</v>
          </cell>
          <cell r="I209" t="str">
            <v>該当しない
N/A</v>
          </cell>
        </row>
        <row r="210">
          <cell r="A210" t="str">
            <v>3401V</v>
          </cell>
          <cell r="B210" t="str">
            <v>Niigata University</v>
          </cell>
          <cell r="C210" t="str">
            <v>Graduate School of Science and Technology</v>
          </cell>
          <cell r="D210" t="str">
            <v>Applied Life and Food Sciences Course, Dept of Life and Food Sciences</v>
          </cell>
          <cell r="E210" t="str">
            <v>not mandatory</v>
          </cell>
          <cell r="F210" t="str">
            <v>https://www.gs.niigata-u.ac.jp/~gsweb/en/mbrlist/index.html</v>
          </cell>
          <cell r="G210" t="str">
            <v>not mandatory</v>
          </cell>
          <cell r="H210" t="str">
            <v>https://www.gs.niigata-u.ac.jp/~gsweb/en/mbrlist/index.html</v>
          </cell>
          <cell r="I210" t="str">
            <v>該当しない
N/A</v>
          </cell>
        </row>
        <row r="211">
          <cell r="A211" t="str">
            <v>3401W</v>
          </cell>
          <cell r="B211" t="str">
            <v>Niigata University</v>
          </cell>
          <cell r="C211" t="str">
            <v>Graduate School of Science and Technology</v>
          </cell>
          <cell r="D211" t="str">
            <v>Applied Life and Food Sciences Course, Dept of Life and Food Sciences</v>
          </cell>
          <cell r="E211" t="str">
            <v>not mandatory</v>
          </cell>
          <cell r="F211" t="str">
            <v>https://www.gs.niigata-u.ac.jp/~gsweb/en/mbrlist/index.html</v>
          </cell>
          <cell r="G211" t="str">
            <v>not mandatory</v>
          </cell>
          <cell r="H211" t="str">
            <v>https://www.gs.niigata-u.ac.jp/~gsweb/en/mbrlist/index.html</v>
          </cell>
          <cell r="I211" t="str">
            <v>該当しない
N/A</v>
          </cell>
        </row>
        <row r="212">
          <cell r="A212" t="str">
            <v>3401X</v>
          </cell>
          <cell r="B212" t="str">
            <v>Niigata University</v>
          </cell>
          <cell r="C212" t="str">
            <v>Graduate School of Science and Technology</v>
          </cell>
          <cell r="D212" t="str">
            <v>Applied Life and Food Sciences Course, Dept of Life and Food Sciences</v>
          </cell>
          <cell r="E212" t="str">
            <v>not mandatory</v>
          </cell>
          <cell r="F212" t="str">
            <v>https://www.gs.niigata-u.ac.jp/~gsweb/en/mbrlist/index.html</v>
          </cell>
          <cell r="G212" t="str">
            <v>not mandatory</v>
          </cell>
          <cell r="H212" t="str">
            <v>https://www.gs.niigata-u.ac.jp/~gsweb/en/mbrlist/index.html</v>
          </cell>
          <cell r="I212" t="str">
            <v>該当しない
N/A</v>
          </cell>
        </row>
        <row r="213">
          <cell r="A213" t="str">
            <v>3401Y</v>
          </cell>
          <cell r="B213" t="str">
            <v>Niigata University</v>
          </cell>
          <cell r="C213" t="str">
            <v>Graduate School of Science and Technology</v>
          </cell>
          <cell r="D213" t="str">
            <v>Agriculture and Bioresources Course,
Dept of Life and Food Sciences</v>
          </cell>
          <cell r="E213" t="str">
            <v>not mandatory</v>
          </cell>
          <cell r="F213" t="str">
            <v>https://www.gs.niigata-u.ac.jp/~gsweb/en/mbrlist/index.html</v>
          </cell>
          <cell r="G213" t="str">
            <v>not mandatory</v>
          </cell>
          <cell r="H213" t="str">
            <v>https://www.gs.niigata-u.ac.jp/~gsweb/en/mbrlist/index.html</v>
          </cell>
          <cell r="I213" t="str">
            <v>該当しない
N/A</v>
          </cell>
        </row>
        <row r="214">
          <cell r="A214" t="str">
            <v>3401Z</v>
          </cell>
          <cell r="B214" t="str">
            <v>Niigata University</v>
          </cell>
          <cell r="C214" t="str">
            <v>Graduate School of Science and Technology</v>
          </cell>
          <cell r="D214" t="str">
            <v>Agriculture and Bioresources Course,
Dept of Life and Food Sciences</v>
          </cell>
          <cell r="E214" t="str">
            <v>not mandatory</v>
          </cell>
          <cell r="F214" t="str">
            <v>https://www.gs.niigata-u.ac.jp/~gsweb/en/mbrlist/index.html</v>
          </cell>
          <cell r="G214" t="str">
            <v>not mandatory</v>
          </cell>
          <cell r="H214" t="str">
            <v>https://www.gs.niigata-u.ac.jp/~gsweb/en/mbrlist/index.html</v>
          </cell>
          <cell r="I214" t="str">
            <v>該当しない
N/A</v>
          </cell>
        </row>
        <row r="215">
          <cell r="A215" t="str">
            <v>3402A</v>
          </cell>
          <cell r="B215" t="str">
            <v>Niigata University</v>
          </cell>
          <cell r="C215" t="str">
            <v>Graduate School of Science and Technology</v>
          </cell>
          <cell r="D215" t="str">
            <v>Agriculture and Bioresources Course,
Dept of Life and Food Sciences</v>
          </cell>
          <cell r="E215" t="str">
            <v>not mandatory</v>
          </cell>
          <cell r="F215" t="str">
            <v>https://www.gs.niigata-u.ac.jp/~gsweb/en/mbrlist/index.html</v>
          </cell>
          <cell r="G215" t="str">
            <v>not mandatory</v>
          </cell>
          <cell r="H215" t="str">
            <v>https://www.gs.niigata-u.ac.jp/~gsweb/en/mbrlist/index.html</v>
          </cell>
          <cell r="I215" t="str">
            <v>該当しない
N/A</v>
          </cell>
        </row>
        <row r="216">
          <cell r="A216" t="str">
            <v>3402B</v>
          </cell>
          <cell r="B216" t="str">
            <v>Niigata University</v>
          </cell>
          <cell r="C216" t="str">
            <v>Graduate School of Science and Technology</v>
          </cell>
          <cell r="D216" t="str">
            <v>Agriculture and Bioresources Course,
Dept of Life and Food Sciences</v>
          </cell>
          <cell r="E216" t="str">
            <v>not mandatory</v>
          </cell>
          <cell r="F216" t="str">
            <v>https://www.gs.niigata-u.ac.jp/~gsweb/en/mbrlist/index.html</v>
          </cell>
          <cell r="G216" t="str">
            <v>not mandatory</v>
          </cell>
          <cell r="H216" t="str">
            <v>https://www.gs.niigata-u.ac.jp/~gsweb/en/mbrlist/index.html</v>
          </cell>
          <cell r="I216" t="str">
            <v>該当しない
N/A</v>
          </cell>
        </row>
        <row r="217">
          <cell r="A217" t="str">
            <v>3402C</v>
          </cell>
          <cell r="B217" t="str">
            <v>Niigata University</v>
          </cell>
          <cell r="C217" t="str">
            <v>Graduate School of Science and Technology</v>
          </cell>
          <cell r="D217" t="str">
            <v>Agriculture and Bioresources Course,
Dept of Life and Food Sciences</v>
          </cell>
          <cell r="E217" t="str">
            <v>not mandatory</v>
          </cell>
          <cell r="F217" t="str">
            <v>https://www.gs.niigata-u.ac.jp/~gsweb/en/mbrlist/index.html</v>
          </cell>
          <cell r="G217" t="str">
            <v>not mandatory</v>
          </cell>
          <cell r="H217" t="str">
            <v>https://www.gs.niigata-u.ac.jp/~gsweb/en/mbrlist/index.html</v>
          </cell>
          <cell r="I217" t="str">
            <v>該当しない
N/A</v>
          </cell>
        </row>
        <row r="218">
          <cell r="A218" t="str">
            <v>3402D</v>
          </cell>
          <cell r="B218" t="str">
            <v>Niigata University</v>
          </cell>
          <cell r="C218" t="str">
            <v>Graduate School of Science and Technology</v>
          </cell>
          <cell r="D218" t="str">
            <v>Agriculture and Bioresources Course,
Dept of Life and Food Sciences</v>
          </cell>
          <cell r="E218" t="str">
            <v>not mandatory</v>
          </cell>
          <cell r="F218" t="str">
            <v>https://www.gs.niigata-u.ac.jp/~gsweb/en/mbrlist/index.html</v>
          </cell>
          <cell r="G218" t="str">
            <v>not mandatory</v>
          </cell>
          <cell r="H218" t="str">
            <v>https://www.gs.niigata-u.ac.jp/~gsweb/en/mbrlist/index.html</v>
          </cell>
          <cell r="I218" t="str">
            <v>該当しない
N/A</v>
          </cell>
        </row>
        <row r="219">
          <cell r="A219" t="str">
            <v>3402E</v>
          </cell>
          <cell r="B219" t="str">
            <v>Niigata University</v>
          </cell>
          <cell r="C219" t="str">
            <v>Graduate School of Science and Technology</v>
          </cell>
          <cell r="D219" t="str">
            <v>Agriculture and Bioresources Course,
Dept of Life and Food Sciences</v>
          </cell>
          <cell r="E219" t="str">
            <v>not mandatory</v>
          </cell>
          <cell r="F219" t="str">
            <v>https://www.gs.niigata-u.ac.jp/~gsweb/en/mbrlist/index.html</v>
          </cell>
          <cell r="G219" t="str">
            <v>not mandatory</v>
          </cell>
          <cell r="H219" t="str">
            <v>https://www.gs.niigata-u.ac.jp/~gsweb/en/mbrlist/index.html</v>
          </cell>
          <cell r="I219" t="str">
            <v>該当しない
N/A</v>
          </cell>
        </row>
        <row r="220">
          <cell r="A220" t="str">
            <v>3402F</v>
          </cell>
          <cell r="B220" t="str">
            <v>Niigata University</v>
          </cell>
          <cell r="C220" t="str">
            <v>Graduate School of Science and Technology</v>
          </cell>
          <cell r="D220" t="str">
            <v>Agriculture and Bioresources Course,
Dept of Life and Food Sciences</v>
          </cell>
          <cell r="E220" t="str">
            <v>not mandatory</v>
          </cell>
          <cell r="F220" t="str">
            <v>https://www.gs.niigata-u.ac.jp/~gsweb/en/mbrlist/index.html</v>
          </cell>
          <cell r="G220" t="str">
            <v>not mandatory</v>
          </cell>
          <cell r="H220" t="str">
            <v>https://www.gs.niigata-u.ac.jp/~gsweb/en/mbrlist/index.html</v>
          </cell>
          <cell r="I220" t="str">
            <v>該当しない
N/A</v>
          </cell>
        </row>
        <row r="221">
          <cell r="A221" t="str">
            <v>3402G</v>
          </cell>
          <cell r="B221" t="str">
            <v>Niigata University</v>
          </cell>
          <cell r="C221" t="str">
            <v>Graduate School of Science and Technology</v>
          </cell>
          <cell r="D221" t="str">
            <v>Agriculture and Bioresources Course,
Dept of Life and Food Sciences</v>
          </cell>
          <cell r="E221" t="str">
            <v>not mandatory</v>
          </cell>
          <cell r="F221" t="str">
            <v>https://www.gs.niigata-u.ac.jp/~gsweb/en/mbrlist/index.html</v>
          </cell>
          <cell r="G221" t="str">
            <v>not mandatory</v>
          </cell>
          <cell r="H221" t="str">
            <v>https://www.gs.niigata-u.ac.jp/~gsweb/en/mbrlist/index.html</v>
          </cell>
          <cell r="I221" t="str">
            <v>該当しない
N/A</v>
          </cell>
        </row>
        <row r="222">
          <cell r="A222" t="str">
            <v>3402H</v>
          </cell>
          <cell r="B222" t="str">
            <v>Niigata University</v>
          </cell>
          <cell r="C222" t="str">
            <v>Graduate School of Science and Technology</v>
          </cell>
          <cell r="D222" t="str">
            <v>Agriculture and Bioresources Course,
Dept of Life and Food Sciences</v>
          </cell>
          <cell r="E222" t="str">
            <v>not mandatory</v>
          </cell>
          <cell r="F222" t="str">
            <v>https://www.gs.niigata-u.ac.jp/~gsweb/en/mbrlist/index.html</v>
          </cell>
          <cell r="G222" t="str">
            <v>not mandatory</v>
          </cell>
          <cell r="H222" t="str">
            <v>https://www.gs.niigata-u.ac.jp/~gsweb/en/mbrlist/index.html</v>
          </cell>
          <cell r="I222" t="str">
            <v>該当しない
N/A</v>
          </cell>
        </row>
        <row r="223">
          <cell r="A223" t="str">
            <v>3402I</v>
          </cell>
          <cell r="B223" t="str">
            <v>Niigata University</v>
          </cell>
          <cell r="C223" t="str">
            <v>Graduate School of Science and Technology</v>
          </cell>
          <cell r="D223" t="str">
            <v>Sakeology Course, Dept of Life and Food Sciences</v>
          </cell>
          <cell r="E223" t="str">
            <v>not mandatory</v>
          </cell>
          <cell r="F223" t="str">
            <v>https://www.gs.niigata-u.ac.jp/~gsweb/en/mbrlist/index.html</v>
          </cell>
          <cell r="G223" t="str">
            <v>not mandatory</v>
          </cell>
          <cell r="H223" t="str">
            <v>https://www.gs.niigata-u.ac.jp/~gsweb/en/mbrlist/index.html</v>
          </cell>
          <cell r="I223" t="str">
            <v>該当しない
N/A</v>
          </cell>
        </row>
        <row r="224">
          <cell r="A224" t="str">
            <v>3402J</v>
          </cell>
          <cell r="B224" t="str">
            <v>Niigata University</v>
          </cell>
          <cell r="C224" t="str">
            <v>Graduate School of Science and Technology</v>
          </cell>
          <cell r="D224" t="str">
            <v>Natural Environmental Science Course,
Dept of Environmental Science and Technology</v>
          </cell>
          <cell r="E224" t="str">
            <v>not mandatory</v>
          </cell>
          <cell r="F224" t="str">
            <v>https://www.gs.niigata-u.ac.jp/~gsweb/en/mbrlist/index.html</v>
          </cell>
          <cell r="G224" t="str">
            <v>not mandatory</v>
          </cell>
          <cell r="H224" t="str">
            <v>https://www.gs.niigata-u.ac.jp/~gsweb/en/mbrlist/index.html</v>
          </cell>
          <cell r="I224" t="str">
            <v>該当しない
N/A</v>
          </cell>
        </row>
        <row r="225">
          <cell r="A225" t="str">
            <v>3402K</v>
          </cell>
          <cell r="B225" t="str">
            <v>Niigata University</v>
          </cell>
          <cell r="C225" t="str">
            <v>Graduate School of Science and Technology</v>
          </cell>
          <cell r="D225" t="str">
            <v>Environmental Science for Agriculture and Forestry Course,
Dept of Environmental Science and Technology</v>
          </cell>
          <cell r="E225" t="str">
            <v>not mandatory</v>
          </cell>
          <cell r="F225" t="str">
            <v>https://www.gs.niigata-u.ac.jp/~gsweb/en/mbrlist/index.html</v>
          </cell>
          <cell r="G225" t="str">
            <v>not mandatory</v>
          </cell>
          <cell r="H225" t="str">
            <v>https://www.gs.niigata-u.ac.jp/~gsweb/en/mbrlist/index.html</v>
          </cell>
          <cell r="I225" t="str">
            <v>該当しない
N/A</v>
          </cell>
        </row>
        <row r="226">
          <cell r="A226" t="str">
            <v>3402L</v>
          </cell>
          <cell r="B226" t="str">
            <v>Niigata University</v>
          </cell>
          <cell r="C226" t="str">
            <v>Graduate School of Science and Technology</v>
          </cell>
          <cell r="D226" t="str">
            <v>Environmental Science for Agriculture and Forestry Course,
Dept of Environmental Science and Technology</v>
          </cell>
          <cell r="E226" t="str">
            <v>not mandatory</v>
          </cell>
          <cell r="F226" t="str">
            <v>https://www.gs.niigata-u.ac.jp/~gsweb/en/mbrlist/index.html</v>
          </cell>
          <cell r="G226" t="str">
            <v>not mandatory</v>
          </cell>
          <cell r="H226" t="str">
            <v>https://www.gs.niigata-u.ac.jp/~gsweb/en/mbrlist/index.html</v>
          </cell>
          <cell r="I226" t="str">
            <v>該当しない
N/A</v>
          </cell>
        </row>
        <row r="227">
          <cell r="A227" t="str">
            <v>3402M</v>
          </cell>
          <cell r="B227" t="str">
            <v>Niigata University</v>
          </cell>
          <cell r="C227" t="str">
            <v>Graduate School of Science and Technology</v>
          </cell>
          <cell r="D227" t="str">
            <v>Environmental Science for Agriculture and Forestry Course,
Dept of Environmental Science and Technology</v>
          </cell>
          <cell r="E227" t="str">
            <v>not mandatory</v>
          </cell>
          <cell r="F227" t="str">
            <v>https://www.gs.niigata-u.ac.jp/~gsweb/en/mbrlist/index.html</v>
          </cell>
          <cell r="G227" t="str">
            <v>not mandatory</v>
          </cell>
          <cell r="H227" t="str">
            <v>https://www.gs.niigata-u.ac.jp/~gsweb/en/mbrlist/index.html</v>
          </cell>
          <cell r="I227" t="str">
            <v>該当しない
N/A</v>
          </cell>
        </row>
        <row r="228">
          <cell r="A228" t="str">
            <v>3402N</v>
          </cell>
          <cell r="B228" t="str">
            <v>Niigata University</v>
          </cell>
          <cell r="C228" t="str">
            <v>Graduate School of Science and Technology</v>
          </cell>
          <cell r="D228" t="str">
            <v>Environmental Science for Agriculture and Forestry Course,
Dept of Environmental Science and Technology</v>
          </cell>
          <cell r="E228" t="str">
            <v>not mandatory</v>
          </cell>
          <cell r="F228" t="str">
            <v>https://www.gs.niigata-u.ac.jp/~gsweb/en/mbrlist/index.html</v>
          </cell>
          <cell r="G228" t="str">
            <v>not mandatory</v>
          </cell>
          <cell r="H228" t="str">
            <v>https://www.gs.niigata-u.ac.jp/~gsweb/en/mbrlist/index.html</v>
          </cell>
          <cell r="I228" t="str">
            <v>該当しない
N/A</v>
          </cell>
        </row>
        <row r="229">
          <cell r="A229" t="str">
            <v>3402O</v>
          </cell>
          <cell r="B229" t="str">
            <v>Niigata University</v>
          </cell>
          <cell r="C229" t="str">
            <v>Graduate School of Science and Technology</v>
          </cell>
          <cell r="D229" t="str">
            <v>Environmental Science for Agriculture and Forestry Course,
Dept of Environmental Science and Technology</v>
          </cell>
          <cell r="E229" t="str">
            <v>not mandatory</v>
          </cell>
          <cell r="F229" t="str">
            <v>https://www.gs.niigata-u.ac.jp/~gsweb/en/mbrlist/index.html</v>
          </cell>
          <cell r="G229" t="str">
            <v>not mandatory</v>
          </cell>
          <cell r="H229" t="str">
            <v>https://www.gs.niigata-u.ac.jp/~gsweb/en/mbrlist/index.html</v>
          </cell>
          <cell r="I229" t="str">
            <v>該当しない
N/A</v>
          </cell>
        </row>
        <row r="230">
          <cell r="A230" t="str">
            <v>3402P</v>
          </cell>
          <cell r="B230" t="str">
            <v>Niigata University</v>
          </cell>
          <cell r="C230" t="str">
            <v>Graduate School of Science and Technology</v>
          </cell>
          <cell r="D230" t="str">
            <v>Environmental Science for Agriculture and Forestry Course,
Dept of Environmental Science and Technology</v>
          </cell>
          <cell r="E230" t="str">
            <v>not mandatory</v>
          </cell>
          <cell r="F230" t="str">
            <v>https://www.gs.niigata-u.ac.jp/~gsweb/en/mbrlist/index.html</v>
          </cell>
          <cell r="G230" t="str">
            <v>not mandatory</v>
          </cell>
          <cell r="H230" t="str">
            <v>https://www.gs.niigata-u.ac.jp/~gsweb/en/mbrlist/index.html</v>
          </cell>
          <cell r="I230" t="str">
            <v>該当しない
N/A</v>
          </cell>
        </row>
        <row r="231">
          <cell r="A231" t="str">
            <v>3402Q</v>
          </cell>
          <cell r="B231" t="str">
            <v>Niigata University</v>
          </cell>
          <cell r="C231" t="str">
            <v>Graduate School of Science and Technology</v>
          </cell>
          <cell r="D231" t="str">
            <v>Environmental Science for Agriculture and Forestry Course,
Dept of Environmental Science and Technology</v>
          </cell>
          <cell r="E231" t="str">
            <v>not mandatory</v>
          </cell>
          <cell r="F231" t="str">
            <v>https://www.gs.niigata-u.ac.jp/~gsweb/en/mbrlist/index.html</v>
          </cell>
          <cell r="G231" t="str">
            <v>not mandatory</v>
          </cell>
          <cell r="H231" t="str">
            <v>https://www.gs.niigata-u.ac.jp/~gsweb/en/mbrlist/index.html</v>
          </cell>
          <cell r="I231" t="str">
            <v>該当しない
N/A</v>
          </cell>
        </row>
        <row r="232">
          <cell r="A232" t="str">
            <v>3402R</v>
          </cell>
          <cell r="B232" t="str">
            <v>Niigata University</v>
          </cell>
          <cell r="C232" t="str">
            <v>Graduate School of Science and Technology</v>
          </cell>
          <cell r="D232" t="str">
            <v>Environmental Science for Agriculture and Forestry Course,
Dept of Environmental Science and Technology</v>
          </cell>
          <cell r="E232" t="str">
            <v>not mandatory</v>
          </cell>
          <cell r="F232" t="str">
            <v>https://www.gs.niigata-u.ac.jp/~gsweb/en/mbrlist/index.html</v>
          </cell>
          <cell r="G232" t="str">
            <v>not mandatory</v>
          </cell>
          <cell r="H232" t="str">
            <v>https://www.gs.niigata-u.ac.jp/~gsweb/en/mbrlist/index.html</v>
          </cell>
          <cell r="I232" t="str">
            <v>該当しない
N/A</v>
          </cell>
        </row>
        <row r="233">
          <cell r="A233" t="str">
            <v>3402S</v>
          </cell>
          <cell r="B233" t="str">
            <v>Niigata University</v>
          </cell>
          <cell r="C233" t="str">
            <v>Graduate School of Science and Technology</v>
          </cell>
          <cell r="D233" t="str">
            <v>Environmental Science for Agriculture and Forestry Course,
Dept of Environmental Science and Technology</v>
          </cell>
          <cell r="E233" t="str">
            <v>not mandatory</v>
          </cell>
          <cell r="F233" t="str">
            <v>https://www.gs.niigata-u.ac.jp/~gsweb/en/mbrlist/index.html</v>
          </cell>
          <cell r="G233" t="str">
            <v>not mandatory</v>
          </cell>
          <cell r="H233" t="str">
            <v>https://www.gs.niigata-u.ac.jp/~gsweb/en/mbrlist/index.html</v>
          </cell>
          <cell r="I233" t="str">
            <v>該当しない
N/A</v>
          </cell>
        </row>
        <row r="234">
          <cell r="A234" t="str">
            <v>3402T</v>
          </cell>
          <cell r="B234" t="str">
            <v>Niigata University</v>
          </cell>
          <cell r="C234" t="str">
            <v>Graduate School of Science and Technology</v>
          </cell>
          <cell r="D234" t="str">
            <v>Environmental Science for Agriculture and Forestry Course,
Dept of Environmental Science and Technology</v>
          </cell>
          <cell r="E234" t="str">
            <v>not mandatory</v>
          </cell>
          <cell r="F234" t="str">
            <v>https://www.gs.niigata-u.ac.jp/~gsweb/en/mbrlist/index.html</v>
          </cell>
          <cell r="G234" t="str">
            <v>not mandatory</v>
          </cell>
          <cell r="H234" t="str">
            <v>https://www.gs.niigata-u.ac.jp/~gsweb/en/mbrlist/index.html</v>
          </cell>
          <cell r="I234" t="str">
            <v>該当しない
N/A</v>
          </cell>
        </row>
        <row r="235">
          <cell r="A235" t="str">
            <v>3402U</v>
          </cell>
          <cell r="B235" t="str">
            <v>Niigata University</v>
          </cell>
          <cell r="C235" t="str">
            <v>Graduate School of Science and Technology</v>
          </cell>
          <cell r="D235" t="str">
            <v>Architecture and Civil Engineering Course, Dept of Environmental Science and Technology</v>
          </cell>
          <cell r="E235" t="str">
            <v>not mandatory</v>
          </cell>
          <cell r="F235" t="str">
            <v>https://www.gs.niigata-u.ac.jp/~gsweb/en/mbrlist/index.html</v>
          </cell>
          <cell r="G235" t="str">
            <v>not mandatory</v>
          </cell>
          <cell r="H235" t="str">
            <v>https://www.gs.niigata-u.ac.jp/~gsweb/en/mbrlist/index.html</v>
          </cell>
          <cell r="I235" t="str">
            <v>該当しない
N/A</v>
          </cell>
        </row>
        <row r="236">
          <cell r="A236" t="str">
            <v>3402V</v>
          </cell>
          <cell r="B236" t="str">
            <v>Niigata University</v>
          </cell>
          <cell r="C236" t="str">
            <v>Graduate School of Science and Technology</v>
          </cell>
          <cell r="D236" t="str">
            <v>Earth Science Course,
Dept of Environmental Science and Technology</v>
          </cell>
          <cell r="E236" t="str">
            <v>not mandatory</v>
          </cell>
          <cell r="F236" t="str">
            <v>https://www.gs.niigata-u.ac.jp/~gsweb/en/mbrlist/index.html</v>
          </cell>
          <cell r="G236" t="str">
            <v>not mandatory</v>
          </cell>
          <cell r="H236" t="str">
            <v>https://www.gs.niigata-u.ac.jp/~gsweb/en/mbrlist/index.html</v>
          </cell>
          <cell r="I236" t="str">
            <v>該当しない
N/A</v>
          </cell>
        </row>
        <row r="237">
          <cell r="A237" t="str">
            <v>3402W</v>
          </cell>
          <cell r="B237" t="str">
            <v>Niigata University</v>
          </cell>
          <cell r="C237" t="str">
            <v>Graduate School of Science and Technology</v>
          </cell>
          <cell r="D237" t="str">
            <v>Natural Disaster and Environmental Science Course, Dept of Environmental Science and Technology</v>
          </cell>
          <cell r="E237" t="str">
            <v>not mandatory</v>
          </cell>
          <cell r="F237" t="str">
            <v>https://www.gs.niigata-u.ac.jp/~gsweb/en/mbrlist/index.html</v>
          </cell>
          <cell r="G237" t="str">
            <v>not mandatory</v>
          </cell>
          <cell r="H237" t="str">
            <v>https://www.gs.niigata-u.ac.jp/~gsweb/en/mbrlist/index.html</v>
          </cell>
          <cell r="I237" t="str">
            <v>該当しない
N/A</v>
          </cell>
        </row>
        <row r="238">
          <cell r="A238" t="str">
            <v>3402X</v>
          </cell>
          <cell r="B238" t="str">
            <v>Niigata University</v>
          </cell>
          <cell r="C238" t="str">
            <v>Graduate School of Science and Technology</v>
          </cell>
          <cell r="D238" t="str">
            <v>Field Research in the Enviromental Sciences Course, Dept of Environmental Science and Technology</v>
          </cell>
          <cell r="E238" t="str">
            <v>not mandatory</v>
          </cell>
          <cell r="F238" t="str">
            <v>https://www.gs.niigata-u.ac.jp/~gsweb/en/mbrlist/index.html</v>
          </cell>
          <cell r="G238" t="str">
            <v>not mandatory</v>
          </cell>
          <cell r="H238" t="str">
            <v>https://www.gs.niigata-u.ac.jp/~gsweb/en/mbrlist/index.html</v>
          </cell>
          <cell r="I238" t="str">
            <v>該当しない
N/A</v>
          </cell>
        </row>
        <row r="239">
          <cell r="A239" t="str">
            <v>3402Y</v>
          </cell>
          <cell r="B239" t="str">
            <v>Niigata University</v>
          </cell>
          <cell r="C239" t="str">
            <v>Graduate School of Science and Technology</v>
          </cell>
          <cell r="D239" t="str">
            <v>Field Research in the Enviromental Sciences Course, Dept of Environmental Science and Technology</v>
          </cell>
          <cell r="E239" t="str">
            <v>not mandatory</v>
          </cell>
          <cell r="F239" t="str">
            <v>https://www.gs.niigata-u.ac.jp/~gsweb/en/mbrlist/index.html</v>
          </cell>
          <cell r="G239" t="str">
            <v>not mandatory</v>
          </cell>
          <cell r="H239" t="str">
            <v>https://www.gs.niigata-u.ac.jp/~gsweb/en/mbrlist/index.html</v>
          </cell>
          <cell r="I239" t="str">
            <v>該当しない
N/A</v>
          </cell>
        </row>
        <row r="240">
          <cell r="A240" t="str">
            <v>3402Z</v>
          </cell>
          <cell r="B240" t="str">
            <v>Niigata University</v>
          </cell>
          <cell r="C240" t="str">
            <v>Graduate School of Science and Technology</v>
          </cell>
          <cell r="D240" t="str">
            <v>Field Research in the Enviromental Sciences Course, Dept of Environmental Science and Technology</v>
          </cell>
          <cell r="E240" t="str">
            <v>not mandatory</v>
          </cell>
          <cell r="F240" t="str">
            <v>https://www.gs.niigata-u.ac.jp/~gsweb/en/mbrlist/index.html</v>
          </cell>
          <cell r="G240" t="str">
            <v>not mandatory</v>
          </cell>
          <cell r="H240" t="str">
            <v>https://www.gs.niigata-u.ac.jp/~gsweb/en/mbrlist/index.html</v>
          </cell>
          <cell r="I240" t="str">
            <v>該当しない
N/A</v>
          </cell>
        </row>
        <row r="241">
          <cell r="A241" t="str">
            <v>3403A</v>
          </cell>
          <cell r="B241" t="str">
            <v>Niigata University</v>
          </cell>
          <cell r="C241" t="str">
            <v>Graduate School of Science and Technology</v>
          </cell>
          <cell r="D241" t="str">
            <v>Field Research in the Enviromental Sciences Course, Dept of Environmental Science and Technology</v>
          </cell>
          <cell r="E241" t="str">
            <v>not mandatory</v>
          </cell>
          <cell r="F241" t="str">
            <v>https://www.gs.niigata-u.ac.jp/~gsweb/en/mbrlist/index.html</v>
          </cell>
          <cell r="G241" t="str">
            <v>not mandatory</v>
          </cell>
          <cell r="H241" t="str">
            <v>https://www.gs.niigata-u.ac.jp/~gsweb/en/mbrlist/index.html</v>
          </cell>
          <cell r="I241" t="str">
            <v>該当しない
N/A</v>
          </cell>
        </row>
        <row r="242">
          <cell r="A242" t="str">
            <v>3403B</v>
          </cell>
          <cell r="B242" t="str">
            <v>Niigata University</v>
          </cell>
          <cell r="C242" t="str">
            <v>Graduate School of Science and Technology</v>
          </cell>
          <cell r="D242" t="str">
            <v>Field Research in the Enviromental Sciences Course, Dept of Environmental Science and Technology</v>
          </cell>
          <cell r="E242" t="str">
            <v>not mandatory</v>
          </cell>
          <cell r="F242" t="str">
            <v>https://www.gs.niigata-u.ac.jp/~gsweb/en/mbrlist/index.html</v>
          </cell>
          <cell r="G242" t="str">
            <v>not mandatory</v>
          </cell>
          <cell r="H242" t="str">
            <v>https://www.gs.niigata-u.ac.jp/~gsweb/en/mbrlist/index.html</v>
          </cell>
          <cell r="I242" t="str">
            <v>該当しない
N/A</v>
          </cell>
        </row>
        <row r="243">
          <cell r="A243" t="str">
            <v>3404A</v>
          </cell>
          <cell r="B243" t="str">
            <v>Niigata University</v>
          </cell>
          <cell r="C243" t="str">
            <v>Graduate School of Medical and Dental Sciences</v>
          </cell>
          <cell r="D243" t="str">
            <v>Molecular and Cellular Medicine</v>
          </cell>
          <cell r="E243"/>
          <cell r="F243"/>
          <cell r="G243" t="str">
            <v>mandatory</v>
          </cell>
          <cell r="H243" t="str">
            <v>https://www.med.niigata-u.ac.jp/eng/contents/collaboration/index.html</v>
          </cell>
          <cell r="I243" t="str">
            <v>該当しない
N/A</v>
          </cell>
        </row>
        <row r="244">
          <cell r="A244" t="str">
            <v>3404B</v>
          </cell>
          <cell r="B244" t="str">
            <v>Niigata University</v>
          </cell>
          <cell r="C244" t="str">
            <v>Graduate School of Medical and Dental Sciences</v>
          </cell>
          <cell r="D244" t="str">
            <v>Molecular and Cellular Medicine</v>
          </cell>
          <cell r="E244"/>
          <cell r="F244"/>
          <cell r="G244" t="str">
            <v>mandatory</v>
          </cell>
          <cell r="H244" t="str">
            <v>https://www.med.niigata-u.ac.jp/eng/contents/collaboration/index.html</v>
          </cell>
          <cell r="I244" t="str">
            <v>該当しない
N/A</v>
          </cell>
        </row>
        <row r="245">
          <cell r="A245" t="str">
            <v>3404C</v>
          </cell>
          <cell r="B245" t="str">
            <v>Niigata University</v>
          </cell>
          <cell r="C245" t="str">
            <v>Graduate School of Medical and Dental Sciences</v>
          </cell>
          <cell r="D245" t="str">
            <v>Molecular and Cellular Medicine</v>
          </cell>
          <cell r="E245"/>
          <cell r="F245"/>
          <cell r="G245" t="str">
            <v>mandatory</v>
          </cell>
          <cell r="H245" t="str">
            <v>https://www.med.niigata-u.ac.jp/eng/contents/collaboration/index.html</v>
          </cell>
          <cell r="I245" t="str">
            <v>該当しない
N/A</v>
          </cell>
        </row>
        <row r="246">
          <cell r="A246" t="str">
            <v>3404D</v>
          </cell>
          <cell r="B246" t="str">
            <v>Niigata University</v>
          </cell>
          <cell r="C246" t="str">
            <v>Graduate School of Medical and Dental Sciences</v>
          </cell>
          <cell r="D246" t="str">
            <v>Biological Functions and Medical Control</v>
          </cell>
          <cell r="E246"/>
          <cell r="F246"/>
          <cell r="G246" t="str">
            <v>mandatory</v>
          </cell>
          <cell r="H246" t="str">
            <v>https://www.med.niigata-u.ac.jp/eng/contents/collaboration/index.html</v>
          </cell>
          <cell r="I246" t="str">
            <v>該当しない
N/A</v>
          </cell>
        </row>
        <row r="247">
          <cell r="A247" t="str">
            <v>3404E</v>
          </cell>
          <cell r="B247" t="str">
            <v>Niigata University</v>
          </cell>
          <cell r="C247" t="str">
            <v>Graduate School of Medical and Dental Sciences</v>
          </cell>
          <cell r="D247" t="str">
            <v>Biological Functions and Medical Control</v>
          </cell>
          <cell r="E247"/>
          <cell r="F247"/>
          <cell r="G247" t="str">
            <v>mandatory</v>
          </cell>
          <cell r="H247" t="str">
            <v>https://www.med.niigata-u.ac.jp/eng/contents/collaboration/index.html</v>
          </cell>
          <cell r="I247" t="str">
            <v>該当しない
N/A</v>
          </cell>
        </row>
        <row r="248">
          <cell r="A248" t="str">
            <v>3404F</v>
          </cell>
          <cell r="B248" t="str">
            <v>Niigata University</v>
          </cell>
          <cell r="C248" t="str">
            <v>Graduate School of Medical and Dental Sciences</v>
          </cell>
          <cell r="D248" t="str">
            <v>Biological Functions and Medical Control</v>
          </cell>
          <cell r="E248"/>
          <cell r="F248"/>
          <cell r="G248" t="str">
            <v>mandatory</v>
          </cell>
          <cell r="H248" t="str">
            <v>https://www.med.niigata-u.ac.jp/eng/contents/collaboration/index.html</v>
          </cell>
          <cell r="I248" t="str">
            <v>該当しない
N/A</v>
          </cell>
        </row>
        <row r="249">
          <cell r="A249" t="str">
            <v>3404G</v>
          </cell>
          <cell r="B249" t="str">
            <v>Niigata University</v>
          </cell>
          <cell r="C249" t="str">
            <v>Graduate School of Medical and Dental Sciences</v>
          </cell>
          <cell r="D249" t="str">
            <v>Biological Functions and Medical Control</v>
          </cell>
          <cell r="E249"/>
          <cell r="F249"/>
          <cell r="G249" t="str">
            <v>mandatory</v>
          </cell>
          <cell r="H249" t="str">
            <v>https://www.med.niigata-u.ac.jp/eng/contents/collaboration/index.html</v>
          </cell>
          <cell r="I249" t="str">
            <v>該当しない
N/A</v>
          </cell>
        </row>
        <row r="250">
          <cell r="A250" t="str">
            <v>3404H</v>
          </cell>
          <cell r="B250" t="str">
            <v>Niigata University</v>
          </cell>
          <cell r="C250" t="str">
            <v>Graduate School of Medical and Dental Sciences</v>
          </cell>
          <cell r="D250" t="str">
            <v>Biological Functions and Medical Control</v>
          </cell>
          <cell r="E250"/>
          <cell r="F250"/>
          <cell r="G250" t="str">
            <v>mandatory</v>
          </cell>
          <cell r="H250" t="str">
            <v>https://www.med.niigata-u.ac.jp/eng/contents/collaboration/index.html</v>
          </cell>
          <cell r="I250" t="str">
            <v>該当しない
N/A</v>
          </cell>
        </row>
        <row r="251">
          <cell r="A251" t="str">
            <v>3404I</v>
          </cell>
          <cell r="B251" t="str">
            <v>Niigata University</v>
          </cell>
          <cell r="C251" t="str">
            <v>Graduate School of Medical and Dental Sciences</v>
          </cell>
          <cell r="D251" t="str">
            <v>Biological Functions and Medical Control</v>
          </cell>
          <cell r="E251"/>
          <cell r="F251"/>
          <cell r="G251" t="str">
            <v>mandatory</v>
          </cell>
          <cell r="H251" t="str">
            <v>https://www.med.niigata-u.ac.jp/eng/contents/collaboration/index.html</v>
          </cell>
          <cell r="I251" t="str">
            <v>該当しない
N/A</v>
          </cell>
        </row>
        <row r="252">
          <cell r="A252" t="str">
            <v>3404J</v>
          </cell>
          <cell r="B252" t="str">
            <v>Niigata University</v>
          </cell>
          <cell r="C252" t="str">
            <v>Graduate School of Medical and Dental Sciences</v>
          </cell>
          <cell r="D252" t="str">
            <v>Biological Functions and Medical Control</v>
          </cell>
          <cell r="E252"/>
          <cell r="F252"/>
          <cell r="G252" t="str">
            <v>mandatory</v>
          </cell>
          <cell r="H252" t="str">
            <v>https://www.med.niigata-u.ac.jp/eng/contents/collaboration/index.html</v>
          </cell>
          <cell r="I252" t="str">
            <v>該当しない
N/A</v>
          </cell>
        </row>
        <row r="253">
          <cell r="A253" t="str">
            <v>3404K</v>
          </cell>
          <cell r="B253" t="str">
            <v>Niigata University</v>
          </cell>
          <cell r="C253" t="str">
            <v>Graduate School of Medical and Dental Sciences</v>
          </cell>
          <cell r="D253" t="str">
            <v>Community Disease Control</v>
          </cell>
          <cell r="E253"/>
          <cell r="F253"/>
          <cell r="G253" t="str">
            <v>mandatory</v>
          </cell>
          <cell r="H253" t="str">
            <v>https://www.med.niigata-u.ac.jp/eng/contents/collaboration/index.html</v>
          </cell>
          <cell r="I253" t="str">
            <v>該当しない
N/A</v>
          </cell>
        </row>
        <row r="254">
          <cell r="A254" t="str">
            <v>3404L</v>
          </cell>
          <cell r="B254" t="str">
            <v>Niigata University</v>
          </cell>
          <cell r="C254" t="str">
            <v>Graduate School of Medical and Dental Sciences</v>
          </cell>
          <cell r="D254" t="str">
            <v>Community Disease Control</v>
          </cell>
          <cell r="E254"/>
          <cell r="F254"/>
          <cell r="G254" t="str">
            <v>mandatory</v>
          </cell>
          <cell r="H254" t="str">
            <v>https://www.med.niigata-u.ac.jp/eng/contents/collaboration/index.html</v>
          </cell>
          <cell r="I254" t="str">
            <v>該当しない
N/A</v>
          </cell>
        </row>
        <row r="255">
          <cell r="A255" t="str">
            <v>3405A</v>
          </cell>
          <cell r="B255" t="str">
            <v>Niigata University</v>
          </cell>
          <cell r="C255" t="str">
            <v>Graduate School of Modern Society and Culture</v>
          </cell>
          <cell r="D255" t="str">
            <v>Master's Program of Society of Law and Politics/
the Course of International Society</v>
          </cell>
          <cell r="E255" t="str">
            <v>not mandatory</v>
          </cell>
          <cell r="F255"/>
          <cell r="G255" t="str">
            <v>PhD candidates are not accepted</v>
          </cell>
          <cell r="H255"/>
          <cell r="I255" t="str">
            <v>該当しない
N/A</v>
          </cell>
        </row>
        <row r="256">
          <cell r="A256" t="str">
            <v>5201A</v>
          </cell>
          <cell r="B256" t="str">
            <v>Kobe Institute of Computing, Graduate School of Information Technology</v>
          </cell>
          <cell r="C256" t="str">
            <v>Department of Information Systems</v>
          </cell>
          <cell r="D256"/>
          <cell r="E256" t="str">
            <v>not mandatory</v>
          </cell>
          <cell r="F256" t="str">
            <v>https://www.kic.ac.jp/eng/faculty.html</v>
          </cell>
          <cell r="G256"/>
          <cell r="H256"/>
          <cell r="I256" t="str">
            <v>該当しない
N/A</v>
          </cell>
        </row>
        <row r="257">
          <cell r="A257" t="str">
            <v>4901A</v>
          </cell>
          <cell r="B257" t="str">
            <v>Kobe University</v>
          </cell>
          <cell r="C257" t="str">
            <v>Graduate School of Law</v>
          </cell>
          <cell r="D257"/>
          <cell r="E257" t="str">
            <v>mandatory</v>
          </cell>
          <cell r="F257" t="str">
            <v xml:space="preserve">Competition Law: Fujio Kawashima
International Law: Mari Takeuchi, Fujio Kawashima
http://www.law.kobe-u.ac.jp/GMAP/aboutus/people.html
</v>
          </cell>
          <cell r="G257" t="str">
            <v>PhD candidates are not accepted</v>
          </cell>
          <cell r="H257"/>
          <cell r="I257" t="str">
            <v>該当しない
N/A</v>
          </cell>
        </row>
        <row r="258">
          <cell r="A258" t="str">
            <v>4902A</v>
          </cell>
          <cell r="B258" t="str">
            <v>Kobe University</v>
          </cell>
          <cell r="C258" t="str">
            <v>Graduate school of International 
Cooperation Studies</v>
          </cell>
          <cell r="D258"/>
          <cell r="E258" t="str">
            <v>mandatory</v>
          </cell>
          <cell r="F258" t="str">
            <v xml:space="preserve">http://www.gsics.kobe-u.ac.jp/en/programs/tstaff.html
※氏名にアンダーバーのついている先生の中から選択下さい。以下の先生をご希望の場合は、教務係にご連絡下さい。AKAHOSHI Sho,  ITO Takahiro
</v>
          </cell>
          <cell r="G258" t="str">
            <v>mandatory</v>
          </cell>
          <cell r="H258" t="str">
            <v>http://www.gsics.kobe-u.ac.jp/en/programs/tstaff.html
※氏名にアンダーバーのついている先生の中から選択下さい。以下の先生をご希望の場合は、教務係にご連絡下さい。AKAHOSHI Sho,  ITO Takahiro</v>
          </cell>
          <cell r="I258" t="str">
            <v>該当しない
N/A</v>
          </cell>
        </row>
        <row r="259">
          <cell r="A259" t="str">
            <v>3201A</v>
          </cell>
          <cell r="B259" t="str">
            <v xml:space="preserve">National Graduate Institute for Policy Studies </v>
          </cell>
          <cell r="C259" t="str">
            <v>Graduate School of Policy Studies</v>
          </cell>
          <cell r="D259" t="str">
            <v>One-year Master’s Program of Public Policy (MP1)
https://www.grips.ac.jp/en/education/inter_programs/policy/</v>
          </cell>
          <cell r="E259" t="str">
            <v>not mandatory</v>
          </cell>
          <cell r="F259" t="str">
            <v>https://www.grips.ac.jp/en/research/directory-2/faculty_atoz/</v>
          </cell>
          <cell r="G259" t="str">
            <v>PhD candidates are not accepted</v>
          </cell>
          <cell r="H259"/>
          <cell r="I259" t="str">
            <v>Application period ends by the end of January 2023</v>
          </cell>
        </row>
        <row r="260">
          <cell r="A260" t="str">
            <v>3201B</v>
          </cell>
          <cell r="B260" t="str">
            <v xml:space="preserve">National Graduate Institute for Policy Studies </v>
          </cell>
          <cell r="C260" t="str">
            <v>Graduate School of Policy Studies</v>
          </cell>
          <cell r="D260" t="str">
            <v>Two-year Master’s Program of Public Policy (MP2)
https://www.grips.ac.jp/en/education/inter_programs/policy2/</v>
          </cell>
          <cell r="E260" t="str">
            <v>not mandatory</v>
          </cell>
          <cell r="F260" t="str">
            <v>https://www.grips.ac.jp/en/research/directory-2/faculty_atoz/</v>
          </cell>
          <cell r="G260" t="str">
            <v>PhD candidates are not accepted</v>
          </cell>
          <cell r="H260"/>
          <cell r="I260" t="str">
            <v>Application period ends by the end of January 2023</v>
          </cell>
        </row>
        <row r="261">
          <cell r="A261" t="str">
            <v>3201C</v>
          </cell>
          <cell r="B261" t="str">
            <v xml:space="preserve">National Graduate Institute for Policy Studies </v>
          </cell>
          <cell r="C261" t="str">
            <v>Graduate School of Policy Studies</v>
          </cell>
          <cell r="D261" t="str">
            <v xml:space="preserve">Macroeconomic Policy Program (1year)
https://www.grips.ac.jp/en/education/inter_programs/transition/
</v>
          </cell>
          <cell r="E261" t="str">
            <v>not mandatory</v>
          </cell>
          <cell r="F261" t="str">
            <v>https://www.grips.ac.jp/en/research/directory-2/faculty_atoz/</v>
          </cell>
          <cell r="G261" t="str">
            <v>PhD candidates are not accepted</v>
          </cell>
          <cell r="H261"/>
          <cell r="I261" t="str">
            <v>Application period ends by the end of January 2023</v>
          </cell>
        </row>
        <row r="262">
          <cell r="A262" t="str">
            <v>3201D</v>
          </cell>
          <cell r="B262" t="str">
            <v xml:space="preserve">National Graduate Institute for Policy Studies </v>
          </cell>
          <cell r="C262" t="str">
            <v>Graduate School of Policy Studies</v>
          </cell>
          <cell r="D262" t="str">
            <v>Macroeconomic Policy Program (2years)
https://www.grips.ac.jp/en/education/inter_programs/transition/</v>
          </cell>
          <cell r="E262" t="str">
            <v>not mandatory</v>
          </cell>
          <cell r="F262" t="str">
            <v>https://www.grips.ac.jp/en/research/directory-2/faculty_atoz/</v>
          </cell>
          <cell r="G262" t="str">
            <v>PhD candidates are not accepted</v>
          </cell>
          <cell r="H262"/>
          <cell r="I262" t="str">
            <v>Application period ends by the end of January 2023</v>
          </cell>
        </row>
        <row r="263">
          <cell r="A263" t="str">
            <v>3201E</v>
          </cell>
          <cell r="B263" t="str">
            <v xml:space="preserve">National Graduate Institute for Policy Studies </v>
          </cell>
          <cell r="C263" t="str">
            <v>Graduate School of Policy Studies</v>
          </cell>
          <cell r="D263" t="str">
            <v>GRIPS Global Governance Program (G-cube)
https://www.grips.ac.jp/en/education/phd_programs/g-cube/
https://www.grips.ac.jp/g-cube/en/</v>
          </cell>
          <cell r="E263" t="str">
            <v>Master's degree candidates are not accepted</v>
          </cell>
          <cell r="F263"/>
          <cell r="G263" t="str">
            <v>not mandatory</v>
          </cell>
          <cell r="H263" t="str">
            <v>https://www.grips.ac.jp/en/research/directory-2/faculty_atoz/</v>
          </cell>
          <cell r="I263" t="str">
            <v>Application period ends by the end of January 2023</v>
          </cell>
        </row>
        <row r="264">
          <cell r="A264" t="str">
            <v>3201F</v>
          </cell>
          <cell r="B264" t="str">
            <v xml:space="preserve">National Graduate Institute for Policy Studies </v>
          </cell>
          <cell r="C264" t="str">
            <v>Graduate School of Policy Studies</v>
          </cell>
          <cell r="D264" t="str">
            <v>Policy Analysis Program
https://www.grips.ac.jp/en/education/phd_programs/analysis/</v>
          </cell>
          <cell r="E264" t="str">
            <v>not mandatory</v>
          </cell>
          <cell r="F264"/>
          <cell r="G264" t="str">
            <v>not mandatory</v>
          </cell>
          <cell r="H264" t="str">
            <v>https://www.grips.ac.jp/en/research/directory-2/faculty_atoz/</v>
          </cell>
          <cell r="I264" t="str">
            <v>Application period ends by the end of January 2023</v>
          </cell>
        </row>
        <row r="265">
          <cell r="A265" t="str">
            <v>3201G</v>
          </cell>
          <cell r="B265" t="str">
            <v xml:space="preserve">National Graduate Institute for Policy Studies </v>
          </cell>
          <cell r="C265" t="str">
            <v>Graduate School of Policy Studies</v>
          </cell>
          <cell r="D265" t="str">
            <v>Science, Technology and Innovation Policy Program
https://www.grips.ac.jp/en/education/phd_programs/innovation/
https://gist.grips.ac.jp/en/</v>
          </cell>
          <cell r="E265" t="str">
            <v>Master's degree candidates are not accepted</v>
          </cell>
          <cell r="F265"/>
          <cell r="G265" t="str">
            <v>not mandatory</v>
          </cell>
          <cell r="H265" t="str">
            <v>https://www.grips.ac.jp/en/research/directory-2/faculty_atoz/</v>
          </cell>
          <cell r="I265" t="str">
            <v>Application period ends by the end of January 2023</v>
          </cell>
        </row>
        <row r="266">
          <cell r="A266" t="str">
            <v>8501A</v>
          </cell>
          <cell r="B266" t="str">
            <v xml:space="preserve">St. Luke's International University </v>
          </cell>
          <cell r="C266" t="str">
            <v>Graduate School of Public Health</v>
          </cell>
          <cell r="D266" t="str">
            <v>Public Health</v>
          </cell>
          <cell r="E266" t="str">
            <v>mandatory</v>
          </cell>
          <cell r="F266" t="str">
            <v>http://university.luke.ac.jp/sph/academics/faculty.html</v>
          </cell>
          <cell r="G266" t="str">
            <v>mandatory</v>
          </cell>
          <cell r="H266" t="str">
            <v>http://university.luke.ac.jp/sph/academics/faculty.html</v>
          </cell>
          <cell r="I266" t="str">
            <v>未定
TBD</v>
          </cell>
        </row>
        <row r="267">
          <cell r="A267" t="str">
            <v>8502A</v>
          </cell>
          <cell r="B267" t="str">
            <v xml:space="preserve">St. Luke's International University </v>
          </cell>
          <cell r="C267" t="str">
            <v>Graduate school of Nursing Science</v>
          </cell>
          <cell r="D267" t="str">
            <v>Master Course</v>
          </cell>
          <cell r="E267" t="str">
            <v>mandatory</v>
          </cell>
          <cell r="F267" t="str">
            <v>http://university.luke.ac.jp/english/faculty_and_research/index.html#archiveSerch</v>
          </cell>
          <cell r="G267"/>
          <cell r="H267"/>
          <cell r="I267" t="str">
            <v>未定
TBD</v>
          </cell>
        </row>
        <row r="268">
          <cell r="A268" t="str">
            <v>8502B</v>
          </cell>
          <cell r="B268" t="str">
            <v xml:space="preserve">St. Luke's International University </v>
          </cell>
          <cell r="C268" t="str">
            <v>Graduate school of Nursing Science</v>
          </cell>
          <cell r="D268" t="str">
            <v>Doctor Course</v>
          </cell>
          <cell r="E268"/>
          <cell r="F268"/>
          <cell r="G268" t="str">
            <v>mandatory</v>
          </cell>
          <cell r="H268" t="str">
            <v>http://university.luke.ac.jp/english/faculty_and_research/index.html#archiveSerch</v>
          </cell>
          <cell r="I268" t="str">
            <v>未定
TBD</v>
          </cell>
        </row>
        <row r="269">
          <cell r="A269" t="str">
            <v>4601A</v>
          </cell>
          <cell r="B269" t="str">
            <v>Shizuoka University</v>
          </cell>
          <cell r="C269" t="str">
            <v>Graduated School of Integrated Science and Technology Department of Science</v>
          </cell>
          <cell r="D269"/>
          <cell r="E269" t="str">
            <v>mandatory</v>
          </cell>
          <cell r="F269" t="str">
            <v>https://www.shizuoka.ac.jp/english/subject/graduate/stg/pdf/app_guide_2022_abp.pdf</v>
          </cell>
          <cell r="G269" t="str">
            <v>PhD candidates are not accepted</v>
          </cell>
          <cell r="H269"/>
          <cell r="I269" t="str">
            <v>該当しない
N/A</v>
          </cell>
        </row>
        <row r="270">
          <cell r="A270" t="str">
            <v>7901A</v>
          </cell>
          <cell r="B270" t="str">
            <v>Ishikawa Prefectural University</v>
          </cell>
          <cell r="C270" t="str">
            <v>Graduate school of Bioresources and Environmental Science</v>
          </cell>
          <cell r="D270" t="str">
            <v xml:space="preserve">Division of Environmental Science </v>
          </cell>
          <cell r="E270" t="str">
            <v>mandatory</v>
          </cell>
          <cell r="F270" t="str">
            <v>https://www.ishikawa-pu.ac.jp/graduate/course/master/master2/#</v>
          </cell>
          <cell r="G270" t="str">
            <v>mandatory</v>
          </cell>
          <cell r="H270" t="str">
            <v>https://www.ishikawa-pu.ac.jp/graduate/course/doctor/doctor1/</v>
          </cell>
          <cell r="I270" t="str">
            <v>該当しない
N/A</v>
          </cell>
        </row>
        <row r="271">
          <cell r="A271" t="str">
            <v>7901B</v>
          </cell>
          <cell r="B271" t="str">
            <v>Ishikawa Prefectural University</v>
          </cell>
          <cell r="C271" t="str">
            <v>Graduate school of Bioresource and Environmental Science</v>
          </cell>
          <cell r="D271" t="str">
            <v>Division of Environmental Science</v>
          </cell>
          <cell r="E271" t="str">
            <v>mandatory</v>
          </cell>
          <cell r="F271" t="str">
            <v>https://www.researchgate.net/profile/Yoichi_Fujihara</v>
          </cell>
          <cell r="G271" t="str">
            <v>mandatory</v>
          </cell>
          <cell r="H271" t="str">
            <v>https://www.researchgate.net/profile/Yoichi_Fujihara</v>
          </cell>
          <cell r="I271" t="str">
            <v>該当しない
N/A</v>
          </cell>
        </row>
        <row r="272">
          <cell r="A272" t="str">
            <v>7901C</v>
          </cell>
          <cell r="B272" t="str">
            <v>Ishikawa Prefectural University</v>
          </cell>
          <cell r="C272" t="str">
            <v>Graduate school of Bioresource and Environmental Science</v>
          </cell>
          <cell r="D272" t="str">
            <v>Division of Food Science</v>
          </cell>
          <cell r="E272" t="str">
            <v>mandatory</v>
          </cell>
          <cell r="F272" t="str">
            <v>https://www.ishikawa-pu.ac.jp/graduate/course/master/master2/#</v>
          </cell>
          <cell r="G272" t="str">
            <v>mandatory</v>
          </cell>
          <cell r="H272" t="str">
            <v>https://www.ishikawa-pu.ac.jp/graduate/course/doctor/doctor1/</v>
          </cell>
          <cell r="I272" t="str">
            <v>該当しない
N/A</v>
          </cell>
        </row>
        <row r="273">
          <cell r="A273" t="str">
            <v>7901D</v>
          </cell>
          <cell r="B273" t="str">
            <v>Ishikawa Prefectural University</v>
          </cell>
          <cell r="C273" t="str">
            <v>Graduate school of Bioresource and Environmental Science</v>
          </cell>
          <cell r="D273" t="str">
            <v>Division of Bioproduction Science</v>
          </cell>
          <cell r="E273" t="str">
            <v>mandatory</v>
          </cell>
          <cell r="F273" t="str">
            <v>https://www.ishikawa-pu.ac.jp/graduate/course/master/master2/#</v>
          </cell>
          <cell r="G273" t="str">
            <v>mandatory</v>
          </cell>
          <cell r="H273" t="str">
            <v>https://www.ishikawa-pu.ac.jp/graduate/course/doctor/doctor1/</v>
          </cell>
          <cell r="I273" t="str">
            <v>該当しない
N/A</v>
          </cell>
        </row>
        <row r="274">
          <cell r="A274" t="str">
            <v>7801A</v>
          </cell>
          <cell r="B274" t="str">
            <v>Chiba University</v>
          </cell>
          <cell r="C274" t="str">
            <v>Graduate School of Horticulture</v>
          </cell>
          <cell r="D274" t="str">
            <v>http://www.h.chiba-u.jp/english/</v>
          </cell>
          <cell r="E274" t="str">
            <v>mandatory</v>
          </cell>
          <cell r="F274" t="str">
            <v>https://www.h.chiba-u.jp/english/admission/index.html</v>
          </cell>
          <cell r="G274" t="str">
            <v>mandatory</v>
          </cell>
          <cell r="H274" t="str">
            <v>https://www.h.chiba-u.jp/english/admission/index.html</v>
          </cell>
          <cell r="I274" t="str">
            <v>該当しない
N/A</v>
          </cell>
        </row>
        <row r="275">
          <cell r="A275" t="str">
            <v>2301A</v>
          </cell>
          <cell r="B275" t="str">
            <v>WASEDA University</v>
          </cell>
          <cell r="C275" t="str">
            <v>Graduate School of Economics</v>
          </cell>
          <cell r="D275" t="str">
            <v>Economics Course
Global Political Economy Course</v>
          </cell>
          <cell r="E275" t="str">
            <v>not mandatory</v>
          </cell>
          <cell r="F275"/>
          <cell r="G275" t="str">
            <v>mandatory</v>
          </cell>
          <cell r="H275" t="str">
            <v>Research Guidance list 
(Update in every October)
https://waseda.app.box.com/s/2lxd4sxtvk11bdp4f2yhlvyk3912ppow</v>
          </cell>
          <cell r="I275" t="str">
            <v>該当しない
N/A</v>
          </cell>
        </row>
        <row r="276">
          <cell r="A276" t="str">
            <v>2302A</v>
          </cell>
          <cell r="B276" t="str">
            <v>WASEDA University</v>
          </cell>
          <cell r="C276" t="str">
            <v>Graduate School of Commerce</v>
          </cell>
          <cell r="D276" t="str">
            <v>Commerce</v>
          </cell>
          <cell r="E276" t="str">
            <v>Master's degree candidates are not accepted</v>
          </cell>
          <cell r="F276"/>
          <cell r="G276" t="str">
            <v>mandatory</v>
          </cell>
          <cell r="H276" t="str">
            <v>https://www.waseda.jp/fcom/gsc/en/applicants/research</v>
          </cell>
          <cell r="I276" t="str">
            <v>Application period ends by the end of January 2023</v>
          </cell>
        </row>
        <row r="277">
          <cell r="A277" t="str">
            <v>2303A</v>
          </cell>
          <cell r="B277" t="str">
            <v>WASEDA University</v>
          </cell>
          <cell r="C277" t="str">
            <v>Graduate School of Business and Finance</v>
          </cell>
          <cell r="D277" t="str">
            <v>International MBA</v>
          </cell>
          <cell r="E277" t="str">
            <v>not mandatory</v>
          </cell>
          <cell r="F277"/>
          <cell r="G277" t="str">
            <v>PhD candidates are not accepted</v>
          </cell>
          <cell r="H277"/>
          <cell r="I277" t="str">
            <v>該当しない
N/A</v>
          </cell>
        </row>
        <row r="278">
          <cell r="A278" t="str">
            <v>2303B</v>
          </cell>
          <cell r="B278" t="str">
            <v>WASEDA University</v>
          </cell>
          <cell r="C278" t="str">
            <v>Graduate School of Business and Finance</v>
          </cell>
          <cell r="D278" t="str">
            <v>MSc in Finance</v>
          </cell>
          <cell r="E278" t="str">
            <v>not mandatory</v>
          </cell>
          <cell r="F278"/>
          <cell r="G278" t="str">
            <v>PhD candidates are not accepted</v>
          </cell>
          <cell r="H278"/>
          <cell r="I278" t="str">
            <v>該当しない
N/A</v>
          </cell>
        </row>
        <row r="279">
          <cell r="A279" t="str">
            <v>2304A</v>
          </cell>
          <cell r="B279" t="str">
            <v>WASEDA University</v>
          </cell>
          <cell r="C279" t="str">
            <v>Graduate school of Social Sciences</v>
          </cell>
          <cell r="D279" t="str">
            <v>Major in Global Society
Major in Policy Science</v>
          </cell>
          <cell r="E279" t="str">
            <v>mandatory</v>
          </cell>
          <cell r="F279" t="str">
            <v>https://www.waseda.jp/fsss/gsss/en/applicants/research-areas/</v>
          </cell>
          <cell r="G279" t="str">
            <v>mandatory</v>
          </cell>
          <cell r="H279" t="str">
            <v>https://www.waseda.jp/fsss/gsss/en/applicants/research-areas/</v>
          </cell>
          <cell r="I279" t="str">
            <v>該当しない
N/A</v>
          </cell>
        </row>
        <row r="280">
          <cell r="A280" t="str">
            <v>2305A</v>
          </cell>
          <cell r="B280" t="str">
            <v>WASEDA University</v>
          </cell>
          <cell r="C280" t="str">
            <v>Graduate School of Information, Production and Systems</v>
          </cell>
          <cell r="D280" t="str">
            <v>Major in Information, Production and Systems Engineering</v>
          </cell>
          <cell r="E280" t="str">
            <v>mandatory</v>
          </cell>
          <cell r="F280" t="str">
            <v>https://www.waseda.jp/fsci/gips/en/about/faculty/</v>
          </cell>
          <cell r="G280" t="str">
            <v>mandatory</v>
          </cell>
          <cell r="H280" t="str">
            <v>https://www.waseda.jp/fsci/gips/en/about/faculty/</v>
          </cell>
          <cell r="I280" t="str">
            <v>該当しない
N/A</v>
          </cell>
        </row>
        <row r="281">
          <cell r="A281" t="str">
            <v>2306A</v>
          </cell>
          <cell r="B281" t="str">
            <v>WASEDA University</v>
          </cell>
          <cell r="C281" t="str">
            <v>Graduate School of Asia-Pacific Studies</v>
          </cell>
          <cell r="D281"/>
          <cell r="E281" t="str">
            <v>mandatory</v>
          </cell>
          <cell r="F281" t="str">
            <v>https://www.waseda.jp/fire/gsaps/en/admissions/project</v>
          </cell>
          <cell r="G281" t="str">
            <v>mandatory</v>
          </cell>
          <cell r="H281" t="str">
            <v>https://www.waseda.jp/fire/gsaps/en/admissions/project</v>
          </cell>
          <cell r="I281" t="str">
            <v>該当しない
N/A</v>
          </cell>
        </row>
        <row r="282">
          <cell r="A282" t="str">
            <v>2307A</v>
          </cell>
          <cell r="B282" t="str">
            <v>WASEDA University</v>
          </cell>
          <cell r="C282" t="str">
            <v>Graduate School of Political Science</v>
          </cell>
          <cell r="D282" t="str">
            <v>Political Science Major / Political Science Course</v>
          </cell>
          <cell r="E282" t="str">
            <v>not mandatory</v>
          </cell>
          <cell r="F282" t="str">
            <v>https://www.waseda.jp/fpse/gsps/en/about/faculty/</v>
          </cell>
          <cell r="G282" t="str">
            <v>not mandatory</v>
          </cell>
          <cell r="H282" t="str">
            <v>https://www.waseda.jp/fpse/gsps/en/about/faculty/</v>
          </cell>
          <cell r="I282" t="str">
            <v>該当しない
N/A</v>
          </cell>
        </row>
        <row r="283">
          <cell r="A283" t="str">
            <v>2308A</v>
          </cell>
          <cell r="B283" t="str">
            <v>Waseda University</v>
          </cell>
          <cell r="C283" t="str">
            <v xml:space="preserve">Graduate School
of Fundamental Science
and Engineering </v>
          </cell>
          <cell r="D283" t="str">
            <v>Department of Computer Science and Communications Engineering</v>
          </cell>
          <cell r="E283" t="str">
            <v>mandatory</v>
          </cell>
          <cell r="F283" t="str">
            <v>https://www.waseda.jp/fsci/en/admissions_gs/</v>
          </cell>
          <cell r="G283" t="str">
            <v>mandatory</v>
          </cell>
          <cell r="H283" t="str">
            <v>https://www.waseda.jp/fsci/en/admissions_gs/</v>
          </cell>
          <cell r="I283" t="str">
            <v>該当しない
N/A</v>
          </cell>
        </row>
        <row r="284">
          <cell r="A284" t="str">
            <v>0901A</v>
          </cell>
          <cell r="B284" t="str">
            <v>Ashikaga University</v>
          </cell>
          <cell r="C284" t="str">
            <v>Master of  Engineering</v>
          </cell>
          <cell r="D284" t="str">
            <v>https://www.ashitech.ac.jp/ehome/dept/graduateSchool.html</v>
          </cell>
          <cell r="E284" t="str">
            <v>mandatory</v>
          </cell>
          <cell r="F284" t="str">
            <v>https://www.ashitech.ac.jp/jouhou/r04/isme_en.pdf　（ Information Science and Manufacturing Engineering）　https://www.ashitech.ac.jp/jouhou/r04/cee_en.pdf　（ Construction and Environmental Engineering）</v>
          </cell>
          <cell r="G284"/>
          <cell r="H284"/>
          <cell r="I284"/>
        </row>
        <row r="285">
          <cell r="A285" t="str">
            <v>0201A</v>
          </cell>
          <cell r="B285" t="str">
            <v xml:space="preserve">Obihiro University of Agriculture and Veterinary Medicine
</v>
          </cell>
          <cell r="C285" t="str">
            <v>Graduate School of Animal and Veterinary Sciences and Agriculture</v>
          </cell>
          <cell r="D285" t="str">
            <v>Animal Science and Agriculture</v>
          </cell>
          <cell r="E285" t="str">
            <v>mandatory</v>
          </cell>
          <cell r="F285" t="str">
            <v>https://www.obihiro.ac.jp/en/inbound</v>
          </cell>
          <cell r="G285" t="str">
            <v>mandatory</v>
          </cell>
          <cell r="H285" t="str">
            <v>https://www.obihiro.ac.jp/en/inbound</v>
          </cell>
          <cell r="I285" t="str">
            <v>該当しない
N/A</v>
          </cell>
        </row>
        <row r="286">
          <cell r="A286" t="str">
            <v>0201B</v>
          </cell>
          <cell r="B286" t="str">
            <v xml:space="preserve">Obihiro University of Agriculture and Veterinary Medicine
</v>
          </cell>
          <cell r="C286" t="str">
            <v>Graduate School of Animal and Veterinary Sciences and Agriculture</v>
          </cell>
          <cell r="D286" t="str">
            <v>Veterinary Science</v>
          </cell>
          <cell r="E286" t="str">
            <v>mandatory</v>
          </cell>
          <cell r="F286" t="str">
            <v>https://www.obihiro.ac.jp/en/inbound</v>
          </cell>
          <cell r="G286" t="str">
            <v>mandatory</v>
          </cell>
          <cell r="H286" t="str">
            <v>https://www.obihiro.ac.jp/en/inbound</v>
          </cell>
          <cell r="I286" t="str">
            <v>該当しない
N/A</v>
          </cell>
        </row>
        <row r="287">
          <cell r="A287" t="str">
            <v>8201A</v>
          </cell>
          <cell r="B287" t="str">
            <v>Osaka University</v>
          </cell>
          <cell r="C287" t="str">
            <v>Graduate School of Engineering Science</v>
          </cell>
          <cell r="D287" t="str">
            <v>Department of Materials Engineering Science
https://www.es.osaka-u.ac.jp/en/faculty-research/academic-staff/index.html</v>
          </cell>
          <cell r="E287" t="str">
            <v>mandatory</v>
          </cell>
          <cell r="F287" t="str">
            <v>https://www.es.osaka-u.ac.jp/en/faculty-research/academic-staff/index.html</v>
          </cell>
          <cell r="G287" t="str">
            <v>mandatory</v>
          </cell>
          <cell r="H287" t="str">
            <v>https://www.es.osaka-u.ac.jp/en/faculty-research/academic-staff/index.html</v>
          </cell>
          <cell r="I287" t="str">
            <v>該当しない
N/A</v>
          </cell>
        </row>
        <row r="288">
          <cell r="A288" t="str">
            <v>8201B</v>
          </cell>
          <cell r="B288" t="str">
            <v>Osaka University</v>
          </cell>
          <cell r="C288" t="str">
            <v>Graduate School of Engineering Science</v>
          </cell>
          <cell r="D288" t="str">
            <v>Department of Mechanical Science and Bioengineering
https://www.es.osaka-u.ac.jp/en/faculty-research/academic-staff/index.html</v>
          </cell>
          <cell r="E288" t="str">
            <v>mandatory</v>
          </cell>
          <cell r="F288" t="str">
            <v>https://www.es.osaka-u.ac.jp/en/faculty-research/academic-staff/index.html</v>
          </cell>
          <cell r="G288" t="str">
            <v>mandatory</v>
          </cell>
          <cell r="H288" t="str">
            <v>https://www.es.osaka-u.ac.jp/en/faculty-research/academic-staff/index.html</v>
          </cell>
          <cell r="I288" t="str">
            <v>該当しない
N/A</v>
          </cell>
        </row>
        <row r="289">
          <cell r="A289" t="str">
            <v>8201C</v>
          </cell>
          <cell r="B289" t="str">
            <v>Osaka University</v>
          </cell>
          <cell r="C289" t="str">
            <v>Graduate School of Engineering Science</v>
          </cell>
          <cell r="D289" t="str">
            <v>Department of Systems Innovation
https://www.es.osaka-u.ac.jp/en/faculty-research/academic-staff/index.html</v>
          </cell>
          <cell r="E289" t="str">
            <v>mandatory</v>
          </cell>
          <cell r="F289" t="str">
            <v>https://www.es.osaka-u.ac.jp/en/faculty-research/academic-staff/index.html</v>
          </cell>
          <cell r="G289" t="str">
            <v>mandatory</v>
          </cell>
          <cell r="H289" t="str">
            <v>https://www.es.osaka-u.ac.jp/en/faculty-research/academic-staff/index.html</v>
          </cell>
          <cell r="I289" t="str">
            <v>該当しない
N/A</v>
          </cell>
        </row>
        <row r="290">
          <cell r="A290" t="str">
            <v>8202A</v>
          </cell>
          <cell r="B290" t="str">
            <v>Osaka University</v>
          </cell>
          <cell r="C290" t="str">
            <v>Graduate School of Science</v>
          </cell>
          <cell r="D290" t="str">
            <v>Department of Chemistry　　Department of Macromolecular Science　　　　　</v>
          </cell>
          <cell r="E290" t="str">
            <v>Master's degree candidates are not accepted</v>
          </cell>
          <cell r="F290"/>
          <cell r="G290" t="str">
            <v>PhD candidates are not accepted</v>
          </cell>
          <cell r="H290"/>
          <cell r="I290"/>
        </row>
        <row r="291">
          <cell r="A291" t="str">
            <v>8901A</v>
          </cell>
          <cell r="B291" t="str">
            <v>Oita University</v>
          </cell>
          <cell r="C291" t="str">
            <v>Graduate school of Medicine</v>
          </cell>
          <cell r="D291"/>
          <cell r="E291" t="str">
            <v>Master's degree candidates are not accepted</v>
          </cell>
          <cell r="F291"/>
          <cell r="G291" t="str">
            <v>mandatory</v>
          </cell>
          <cell r="H291"/>
          <cell r="I291" t="str">
            <v>未定
TBD</v>
          </cell>
        </row>
        <row r="292">
          <cell r="A292" t="str">
            <v>3601A</v>
          </cell>
          <cell r="B292" t="str">
            <v>Nagaoka University of Technology</v>
          </cell>
          <cell r="C292" t="str">
            <v>Graduate school of Engineering</v>
          </cell>
          <cell r="D292"/>
          <cell r="E292" t="str">
            <v>mandatory</v>
          </cell>
          <cell r="F292" t="str">
            <v>https://www.nagaokaut.ac.jp/j/nyuushi/gb/e/
https://www.nagaokaut.ac.jp/nyuushi/nyugakushiken/nyushi_syushi.files/gaiyou_syushi_r5.pdf</v>
          </cell>
          <cell r="G292" t="str">
            <v>mandatory</v>
          </cell>
          <cell r="H292" t="str">
            <v>https://www.nagaokaut.ac.jp/j/nyuushi/gb/e/</v>
          </cell>
          <cell r="I292"/>
        </row>
        <row r="293">
          <cell r="A293" t="str">
            <v>6102A</v>
          </cell>
          <cell r="B293" t="str">
            <v>Tottori University</v>
          </cell>
          <cell r="C293" t="str">
            <v>Graduate school of  Sustainability Science</v>
          </cell>
          <cell r="D293" t="str">
            <v>Department of Engineering</v>
          </cell>
          <cell r="E293" t="str">
            <v>mandatory</v>
          </cell>
          <cell r="F293" t="str">
            <v>https://eng.tottori-u.ac.jp/introduction/teachers</v>
          </cell>
          <cell r="G293" t="str">
            <v>PhD candidates are not accepted</v>
          </cell>
          <cell r="H293"/>
          <cell r="I293" t="str">
            <v>該当しない
N/A</v>
          </cell>
        </row>
        <row r="294">
          <cell r="A294" t="str">
            <v>6105A</v>
          </cell>
          <cell r="B294" t="str">
            <v>Tottori University</v>
          </cell>
          <cell r="C294" t="str">
            <v>Graduate School of Sustainability Science（Department of Agricultural Science)</v>
          </cell>
          <cell r="D294" t="str">
            <v>General</v>
          </cell>
          <cell r="E294" t="str">
            <v>mandatory</v>
          </cell>
          <cell r="F294" t="str">
            <v>別紙①②参照</v>
          </cell>
          <cell r="G294" t="str">
            <v>PhD candidates are not accepted</v>
          </cell>
          <cell r="H294"/>
          <cell r="I294" t="str">
            <v>未定
TBD</v>
          </cell>
        </row>
        <row r="295">
          <cell r="A295" t="str">
            <v>6105B</v>
          </cell>
          <cell r="B295" t="str">
            <v>Tottori University</v>
          </cell>
          <cell r="C295" t="str">
            <v>Graduate School of Sustainability Science（Department of Agricultural Science)</v>
          </cell>
          <cell r="D295" t="str">
            <v>Special program in bioresource utilization science
of fungus and mushroom/ Master of Agriculture</v>
          </cell>
          <cell r="E295" t="str">
            <v>mandatory</v>
          </cell>
          <cell r="F295" t="str">
            <v>別紙④参照</v>
          </cell>
          <cell r="G295" t="str">
            <v>PhD candidates are not accepted</v>
          </cell>
          <cell r="H295"/>
          <cell r="I295" t="str">
            <v>未定
TBD</v>
          </cell>
        </row>
        <row r="296">
          <cell r="A296" t="str">
            <v>6106A</v>
          </cell>
          <cell r="B296" t="str">
            <v>Tottori University</v>
          </cell>
          <cell r="C296" t="str">
            <v>Graduate School of Sustainability Science（Department of Dryland Science)</v>
          </cell>
          <cell r="D296" t="str">
            <v>Special Program in English</v>
          </cell>
          <cell r="E296" t="str">
            <v>mandatory</v>
          </cell>
          <cell r="F296" t="str">
            <v>別紙⑤参照</v>
          </cell>
          <cell r="G296"/>
          <cell r="H296"/>
          <cell r="I296" t="str">
            <v>未定
TBD</v>
          </cell>
        </row>
        <row r="297">
          <cell r="A297" t="str">
            <v>6104A</v>
          </cell>
          <cell r="B297" t="str">
            <v>Tottori University</v>
          </cell>
          <cell r="C297" t="str">
            <v>Graduate School of Engineering</v>
          </cell>
          <cell r="D297" t="str">
            <v>Department of Engineering</v>
          </cell>
          <cell r="E297" t="str">
            <v>Master's degree candidates are not accepted</v>
          </cell>
          <cell r="F297"/>
          <cell r="G297" t="str">
            <v>mandatory</v>
          </cell>
          <cell r="H297" t="str">
            <v>https://eng.tottori-u.ac.jp/english/graduate
Please see
"For Supervisors and their research topics, please see[Faculty]"</v>
          </cell>
          <cell r="I297" t="str">
            <v>該当しない
N/A</v>
          </cell>
        </row>
        <row r="298">
          <cell r="A298" t="str">
            <v>6103A</v>
          </cell>
          <cell r="B298" t="str">
            <v>Tottori University</v>
          </cell>
          <cell r="C298" t="str">
            <v xml:space="preserve">The United Graduate School of Agricultural Sciences </v>
          </cell>
          <cell r="D298" t="str">
            <v>http://rendai.muses.tottori-u.ac.jp/english/index.html</v>
          </cell>
          <cell r="E298" t="str">
            <v>Master's degree candidates are not accepted</v>
          </cell>
          <cell r="F298"/>
          <cell r="G298" t="str">
            <v>mandatory</v>
          </cell>
          <cell r="H298" t="str">
            <v>http://rendai.muses.tottori-u.ac.jp/english/teachers/index.html</v>
          </cell>
          <cell r="I298" t="str">
            <v>該当しない
N/A</v>
          </cell>
        </row>
        <row r="299">
          <cell r="A299" t="str">
            <v>6103B</v>
          </cell>
          <cell r="B299" t="str">
            <v>Tottori University</v>
          </cell>
          <cell r="C299" t="str">
            <v xml:space="preserve">The United Graduate School of Agricultural Sciences </v>
          </cell>
          <cell r="D299" t="str">
            <v>http://rendai.muses.tottori-u.ac.jp/english/index.html</v>
          </cell>
          <cell r="E299" t="str">
            <v>Master's degree candidates are not accepted</v>
          </cell>
          <cell r="F299"/>
          <cell r="G299" t="str">
            <v>mandatory</v>
          </cell>
          <cell r="H299" t="str">
            <v>http://rendai.muses.tottori-u.ac.jp/english/teachers/index.html</v>
          </cell>
          <cell r="I299" t="str">
            <v>該当しない
N/A</v>
          </cell>
        </row>
        <row r="300">
          <cell r="A300" t="str">
            <v>6103C</v>
          </cell>
          <cell r="B300" t="str">
            <v>Tottori University</v>
          </cell>
          <cell r="C300" t="str">
            <v xml:space="preserve">The United Graduate School of Agricultural Sciences </v>
          </cell>
          <cell r="D300" t="str">
            <v>http://rendai.muses.tottori-u.ac.jp/english/index.html</v>
          </cell>
          <cell r="E300" t="str">
            <v>Master's degree candidates are not accepted</v>
          </cell>
          <cell r="F300"/>
          <cell r="G300" t="str">
            <v>mandatory</v>
          </cell>
          <cell r="H300" t="str">
            <v>http://rendai.muses.tottori-u.ac.jp/english/teachers/index.html</v>
          </cell>
          <cell r="I300" t="str">
            <v>該当しない
N/A</v>
          </cell>
        </row>
        <row r="301">
          <cell r="A301" t="str">
            <v>6101A</v>
          </cell>
          <cell r="B301" t="str">
            <v>Tottori University</v>
          </cell>
          <cell r="C301" t="str">
            <v>Joint Graduate School of Veterinary Sciences</v>
          </cell>
          <cell r="D301" t="str">
            <v xml:space="preserve">Joint Major of Veterinary Sciences
</v>
          </cell>
          <cell r="E301" t="str">
            <v>Master's degree candidates are not accepted</v>
          </cell>
          <cell r="F301"/>
          <cell r="G301" t="str">
            <v>mandatory</v>
          </cell>
          <cell r="H301" t="str">
            <v>https://vetsci.gt-jdvm.jp/en/field</v>
          </cell>
          <cell r="I301" t="str">
            <v>該当しない
N/A</v>
          </cell>
        </row>
        <row r="302">
          <cell r="A302" t="str">
            <v>8601A</v>
          </cell>
          <cell r="B302" t="str">
            <v>Teikyo University</v>
          </cell>
          <cell r="C302" t="str">
            <v>Graduate School of Science and Engineering</v>
          </cell>
          <cell r="D302" t="str">
            <v>Division of Integrated Science and Engineering</v>
          </cell>
          <cell r="E302" t="str">
            <v>mandatory</v>
          </cell>
          <cell r="F302" t="str">
            <v>https://www.teikyo-u.ac.jp/english/academics/graduate/science.html</v>
          </cell>
          <cell r="G302" t="str">
            <v>mandatory</v>
          </cell>
          <cell r="H302" t="str">
            <v>https://www.teikyo-u.ac.jp/english/academics/graduate/science.html</v>
          </cell>
          <cell r="I302" t="str">
            <v>未定
TBD</v>
          </cell>
        </row>
        <row r="303">
          <cell r="A303" t="str">
            <v>9001A</v>
          </cell>
          <cell r="B303" t="str">
            <v>The University of Electro-Communications</v>
          </cell>
          <cell r="C303" t="str">
            <v>Graduate School of Informatics and Engineering</v>
          </cell>
          <cell r="D303" t="str">
            <v>Joint Doctoral Program for Sustainability Research</v>
          </cell>
          <cell r="E303"/>
          <cell r="F303"/>
          <cell r="G303" t="str">
            <v>mandatory</v>
          </cell>
          <cell r="H303" t="str">
            <v>https://www.wt-jdpsr.jp/index.php/faculty</v>
          </cell>
          <cell r="I303"/>
        </row>
        <row r="304">
          <cell r="A304" t="str">
            <v>6001A</v>
          </cell>
          <cell r="B304" t="str">
            <v>Shimane University</v>
          </cell>
          <cell r="C304" t="str">
            <v>Graduate School of Natural Science and Technology</v>
          </cell>
          <cell r="D304" t="str">
            <v>Major in Science of Environmental Systems</v>
          </cell>
          <cell r="E304" t="str">
            <v>mandatory</v>
          </cell>
          <cell r="F304" t="str">
            <v>https://www.natural.shimane-u.ac.jp/about/kyoin_eng.html</v>
          </cell>
          <cell r="G304" t="str">
            <v>mandatory</v>
          </cell>
          <cell r="H304" t="str">
            <v>https://www.natural.shimane-u.ac.jp/doctor/about/kyoinn_eng.html</v>
          </cell>
          <cell r="I304" t="str">
            <v>未定
TBD</v>
          </cell>
        </row>
        <row r="305">
          <cell r="A305" t="str">
            <v>6001B</v>
          </cell>
          <cell r="B305" t="str">
            <v>Shimane University</v>
          </cell>
          <cell r="C305" t="str">
            <v>Graduate School of Natural Science and Technology</v>
          </cell>
          <cell r="D305" t="str">
            <v>Major in Agricultural and Life Sciences</v>
          </cell>
          <cell r="E305" t="str">
            <v>mandatory</v>
          </cell>
          <cell r="F305" t="str">
            <v>https://www.natural.shimane-u.ac.jp/about/kyoin_eng.html</v>
          </cell>
          <cell r="G305" t="str">
            <v>mandatory</v>
          </cell>
          <cell r="H305" t="str">
            <v>https://www.natural.shimane-u.ac.jp/doctor/about/kyoinn_eng.html</v>
          </cell>
          <cell r="I305" t="str">
            <v>未定
TBD</v>
          </cell>
        </row>
        <row r="306">
          <cell r="A306" t="str">
            <v>6001C</v>
          </cell>
          <cell r="B306" t="str">
            <v>Shimane University</v>
          </cell>
          <cell r="C306" t="str">
            <v>Graduate School of Natural Science and Technology</v>
          </cell>
          <cell r="D306" t="str">
            <v>Graduate Course in Earth and Geoenvironental Science</v>
          </cell>
          <cell r="E306" t="str">
            <v>mandatory</v>
          </cell>
          <cell r="F306" t="str">
            <v>https://www.geo.shimane-u.ac.jp/spfs/staff/staff17.html</v>
          </cell>
          <cell r="G306"/>
          <cell r="H306"/>
          <cell r="I306" t="str">
            <v>該当しない
N/A</v>
          </cell>
        </row>
        <row r="307">
          <cell r="A307" t="str">
            <v>8801A</v>
          </cell>
          <cell r="B307" t="str">
            <v>University of East Asia</v>
          </cell>
          <cell r="C307" t="str">
            <v>Graduate school of University of East Asia</v>
          </cell>
          <cell r="D307" t="str">
            <v>Life Science and Medical Engineering</v>
          </cell>
          <cell r="E307" t="str">
            <v>not mandatory</v>
          </cell>
          <cell r="F307"/>
          <cell r="G307" t="str">
            <v>not mandatory</v>
          </cell>
          <cell r="H307"/>
          <cell r="I307" t="str">
            <v>該当しない
N/A</v>
          </cell>
        </row>
        <row r="308">
          <cell r="A308" t="str">
            <v>8801B</v>
          </cell>
          <cell r="B308" t="str">
            <v>University of East Asia</v>
          </cell>
          <cell r="C308" t="str">
            <v>Graduate school of University of East Asia</v>
          </cell>
          <cell r="D308" t="str">
            <v xml:space="preserve">Advanced Studies in Arts and design	</v>
          </cell>
          <cell r="E308" t="str">
            <v>not mandatory</v>
          </cell>
          <cell r="F308"/>
          <cell r="G308" t="str">
            <v>not mandatory</v>
          </cell>
          <cell r="H308"/>
          <cell r="I308" t="str">
            <v>該当しない
N/A</v>
          </cell>
        </row>
        <row r="309">
          <cell r="A309" t="str">
            <v>1301A</v>
          </cell>
          <cell r="B309" t="str">
            <v>Tokai University</v>
          </cell>
          <cell r="C309" t="str">
            <v>Graduate School of Science and Technology</v>
          </cell>
          <cell r="D309" t="str">
            <v>Science and Technology/Physical and Mathematical Sciences Course, Information Science and Technology Course, Electrical and Electronic Engineering Course, Life Science and Technology Course, Materials Science and Chemistry Course, Mechanical Engineering and Aeronautics and Astronautics Course, Architecture and Civil Engineering Course, Marine Science and Technology Course, Earth and Environmental Science Course</v>
          </cell>
          <cell r="E309"/>
          <cell r="F309"/>
          <cell r="G309" t="str">
            <v>not mandatory</v>
          </cell>
          <cell r="H309" t="str">
            <v>https://www.u-tokai.ac.jp/facultyguide/tag/course/crs-science-and-technology/en/
https://www.u-tokai.ac.jp/gd-science-and-technology/crs-science-and-technology/casestudy/</v>
          </cell>
          <cell r="I309"/>
        </row>
        <row r="310">
          <cell r="A310" t="str">
            <v>1302A</v>
          </cell>
          <cell r="B310" t="str">
            <v>Tokai University</v>
          </cell>
          <cell r="C310" t="str">
            <v>Graduate School of Engineering</v>
          </cell>
          <cell r="D310" t="str">
            <v>Course of Electrical and Electronic Engineering</v>
          </cell>
          <cell r="E310" t="str">
            <v>not mandatory</v>
          </cell>
          <cell r="F310" t="str">
            <v>https://www.u-tokai.ac.jp/facultyguide/tag/course/crs-electrical-and-electronic-engineering/en/</v>
          </cell>
          <cell r="G310"/>
          <cell r="H310"/>
          <cell r="I310"/>
        </row>
        <row r="311">
          <cell r="A311" t="str">
            <v>1302B</v>
          </cell>
          <cell r="B311" t="str">
            <v>Tokai University</v>
          </cell>
          <cell r="C311" t="str">
            <v>Graduate School of Engineering</v>
          </cell>
          <cell r="D311" t="str">
            <v>Course of Applied Science (Department of Applied Biochemistry, Department of Materials Science)</v>
          </cell>
          <cell r="E311" t="str">
            <v>not mandatory</v>
          </cell>
          <cell r="F311" t="str">
            <v>https://www.u-tokai.ac.jp/facultyguide/tag/course/crs-applied-science/en/</v>
          </cell>
          <cell r="G311"/>
          <cell r="H311"/>
          <cell r="I311"/>
        </row>
        <row r="312">
          <cell r="A312" t="str">
            <v>1302C</v>
          </cell>
          <cell r="B312" t="str">
            <v>Tokai University</v>
          </cell>
          <cell r="C312" t="str">
            <v>Graduate School of Engineering</v>
          </cell>
          <cell r="D312" t="str">
            <v>Architecture and Civil Engineering</v>
          </cell>
          <cell r="E312" t="str">
            <v>not mandatory</v>
          </cell>
          <cell r="F312" t="str">
            <v>https://www.u-tokai.ac.jp/facultyguide/tag/course/crs-architecture-and-civil-engineering/en/</v>
          </cell>
          <cell r="G312"/>
          <cell r="H312"/>
          <cell r="I312"/>
        </row>
        <row r="313">
          <cell r="A313" t="str">
            <v>1302D</v>
          </cell>
          <cell r="B313" t="str">
            <v>Tokai University</v>
          </cell>
          <cell r="C313" t="str">
            <v>Graduate School of Engineering</v>
          </cell>
          <cell r="D313" t="str">
            <v>Course of Mechanical Engineering</v>
          </cell>
          <cell r="E313" t="str">
            <v>not mandatory</v>
          </cell>
          <cell r="F313" t="str">
            <v>https://www.u-tokai.ac.jp/facultyguide/tag/course/crs-mechanical-engineering/en/</v>
          </cell>
          <cell r="G313"/>
          <cell r="H313"/>
          <cell r="I313"/>
        </row>
        <row r="314">
          <cell r="A314" t="str">
            <v>2001A</v>
          </cell>
          <cell r="B314" t="str">
            <v>Tokyo Medical and Dental University</v>
          </cell>
          <cell r="C314" t="str">
            <v>Graduate School of Medical and Dental Sciences</v>
          </cell>
          <cell r="D314" t="str">
            <v>https://www.tmd.ac.jp/cmn/mphgh/</v>
          </cell>
          <cell r="E314" t="str">
            <v>not mandatory</v>
          </cell>
          <cell r="F314"/>
          <cell r="G314"/>
          <cell r="H314"/>
          <cell r="I314" t="str">
            <v>未定
TBD</v>
          </cell>
        </row>
        <row r="315">
          <cell r="A315" t="str">
            <v>2201A</v>
          </cell>
          <cell r="B315" t="str">
            <v>Tokyo University of Marine Science and Technology</v>
          </cell>
          <cell r="C315" t="str">
            <v>Graduate school of Marine Science and Technology</v>
          </cell>
          <cell r="D315"/>
          <cell r="E315" t="str">
            <v>mandatory</v>
          </cell>
          <cell r="F315" t="str">
            <v>https://www.kaiyodai.ac.jp/english/graduateschool/entranceexamination/ApplicationRequirements.html</v>
          </cell>
          <cell r="G315" t="str">
            <v>mandatory</v>
          </cell>
          <cell r="H315" t="str">
            <v>https://www.kaiyodai.ac.jp/english/graduateschool/entranceexamination/ApplicationRequirements.html</v>
          </cell>
          <cell r="I315" t="str">
            <v>該当しない
N/A</v>
          </cell>
        </row>
        <row r="316">
          <cell r="A316" t="str">
            <v>2101A</v>
          </cell>
          <cell r="B316" t="str">
            <v>Tokyo University of Foreign Studies</v>
          </cell>
          <cell r="C316" t="str">
            <v>Graduate School of Global Studies</v>
          </cell>
          <cell r="D316" t="str">
            <v>Joint Doctoral Program for Sustainability Research</v>
          </cell>
          <cell r="E316"/>
          <cell r="F316"/>
          <cell r="G316" t="str">
            <v>mandatory</v>
          </cell>
          <cell r="H316" t="str">
            <v>http://www.tufs.ac.jp/english/research/researcher/people/index.html?department=doctoralsr</v>
          </cell>
          <cell r="I316" t="str">
            <v>該当しない
N/A</v>
          </cell>
        </row>
        <row r="317">
          <cell r="A317" t="str">
            <v>1901A</v>
          </cell>
          <cell r="B317" t="str">
            <v>Tokyo Institute of Technology</v>
          </cell>
          <cell r="C317" t="str">
            <v>School of Engineering</v>
          </cell>
          <cell r="D317" t="str">
            <v>Department of Systems and Control Engineering</v>
          </cell>
          <cell r="E317" t="str">
            <v>mandatory</v>
          </cell>
          <cell r="F317" t="str">
            <v>https://search.star.titech.ac.jp/titech-ss/search.act</v>
          </cell>
          <cell r="G317" t="str">
            <v>mandatory</v>
          </cell>
          <cell r="H317" t="str">
            <v>https://search.star.titech.ac.jp/titech-ss/search.act</v>
          </cell>
          <cell r="I317" t="str">
            <v xml:space="preserve">該当しない
N/A
</v>
          </cell>
        </row>
        <row r="318">
          <cell r="A318" t="str">
            <v>1901B</v>
          </cell>
          <cell r="B318" t="str">
            <v>Tokyo Institute of Technology</v>
          </cell>
          <cell r="C318" t="str">
            <v>School of Engineering</v>
          </cell>
          <cell r="D318" t="str">
            <v>Department of Electrical and Electronic Engineering</v>
          </cell>
          <cell r="E318" t="str">
            <v>mandatory</v>
          </cell>
          <cell r="F318" t="str">
            <v>https://search.star.titech.ac.jp/titech-ss/search.act</v>
          </cell>
          <cell r="G318" t="str">
            <v>mandatory</v>
          </cell>
          <cell r="H318" t="str">
            <v>https://search.star.titech.ac.jp/titech-ss/search.act</v>
          </cell>
          <cell r="I318" t="str">
            <v xml:space="preserve">該当しない
N/A
</v>
          </cell>
        </row>
        <row r="319">
          <cell r="A319" t="str">
            <v>1901C</v>
          </cell>
          <cell r="B319" t="str">
            <v>Tokyo Institute of Technology</v>
          </cell>
          <cell r="C319" t="str">
            <v>School of Engineering</v>
          </cell>
          <cell r="D319" t="str">
            <v>Department of Information and Communications Engineering</v>
          </cell>
          <cell r="E319" t="str">
            <v>mandatory</v>
          </cell>
          <cell r="F319" t="str">
            <v>https://search.star.titech.ac.jp/titech-ss/search.act</v>
          </cell>
          <cell r="G319" t="str">
            <v>mandatory</v>
          </cell>
          <cell r="H319" t="str">
            <v>https://search.star.titech.ac.jp/titech-ss/search.act</v>
          </cell>
          <cell r="I319" t="str">
            <v xml:space="preserve">該当しない
N/A
</v>
          </cell>
        </row>
        <row r="320">
          <cell r="A320" t="str">
            <v>1902A</v>
          </cell>
          <cell r="B320" t="str">
            <v>Tokyo Institute of Technology</v>
          </cell>
          <cell r="C320" t="str">
            <v>School of Materials and Chemical Technology</v>
          </cell>
          <cell r="D320" t="str">
            <v>Department of Chemical Science and Engineering</v>
          </cell>
          <cell r="E320" t="str">
            <v>mandatory</v>
          </cell>
          <cell r="F320" t="str">
            <v>https://search.star.titech.ac.jp/titech-ss/search.act</v>
          </cell>
          <cell r="G320" t="str">
            <v>mandatory</v>
          </cell>
          <cell r="H320" t="str">
            <v>https://search.star.titech.ac.jp/titech-ss/search.act</v>
          </cell>
          <cell r="I320" t="str">
            <v xml:space="preserve">該当しない
N/A
</v>
          </cell>
        </row>
        <row r="321">
          <cell r="A321" t="str">
            <v>1903A</v>
          </cell>
          <cell r="B321" t="str">
            <v>Tokyo Institute of Technology</v>
          </cell>
          <cell r="C321" t="str">
            <v>School of Life Science and Technology</v>
          </cell>
          <cell r="D321" t="str">
            <v>Department of Life Science and Technology</v>
          </cell>
          <cell r="E321" t="str">
            <v>mandatory</v>
          </cell>
          <cell r="F321" t="str">
            <v>https://search.star.titech.ac.jp/titech-ss/search.act</v>
          </cell>
          <cell r="G321" t="str">
            <v>mandatory</v>
          </cell>
          <cell r="H321" t="str">
            <v>https://search.star.titech.ac.jp/titech-ss/search.act</v>
          </cell>
          <cell r="I321" t="str">
            <v xml:space="preserve">該当しない
N/A
</v>
          </cell>
        </row>
        <row r="322">
          <cell r="A322" t="str">
            <v>1904A</v>
          </cell>
          <cell r="B322" t="str">
            <v>Tokyo Institute of Technology</v>
          </cell>
          <cell r="C322" t="str">
            <v>School of Society and Environment</v>
          </cell>
          <cell r="D322" t="str">
            <v>Department of Architecture and buiding Engineering</v>
          </cell>
          <cell r="E322" t="str">
            <v>mandatory</v>
          </cell>
          <cell r="F322" t="str">
            <v>https://search.star.titech.ac.jp/titech-ss/search.act</v>
          </cell>
          <cell r="G322" t="str">
            <v>mandatory</v>
          </cell>
          <cell r="H322" t="str">
            <v>https://search.star.titech.ac.jp/titech-ss/search.act</v>
          </cell>
          <cell r="I322" t="str">
            <v xml:space="preserve">該当しない
N/A
</v>
          </cell>
        </row>
        <row r="323">
          <cell r="A323" t="str">
            <v>1904B</v>
          </cell>
          <cell r="B323" t="str">
            <v>Tokyo Institute of Technology</v>
          </cell>
          <cell r="C323" t="str">
            <v>School of Environment and Society</v>
          </cell>
          <cell r="D323" t="str">
            <v>Department of Civil and Environmental Engineering</v>
          </cell>
          <cell r="E323" t="str">
            <v>mandatory</v>
          </cell>
          <cell r="F323" t="str">
            <v>https://search.star.titech.ac.jp/titech-ss/search.act</v>
          </cell>
          <cell r="G323" t="str">
            <v>mandatory</v>
          </cell>
          <cell r="H323" t="str">
            <v>https://search.star.titech.ac.jp/titech-ss/search.act</v>
          </cell>
          <cell r="I323" t="str">
            <v xml:space="preserve">該当しない
N/A
</v>
          </cell>
        </row>
        <row r="324">
          <cell r="A324" t="str">
            <v>1904C</v>
          </cell>
          <cell r="B324" t="str">
            <v>Tokyo Institute of Technology</v>
          </cell>
          <cell r="C324" t="str">
            <v>School of Environment and Society</v>
          </cell>
          <cell r="D324" t="str">
            <v>Department of Transdisciplinary Science and Engineering</v>
          </cell>
          <cell r="E324" t="str">
            <v>mandatory</v>
          </cell>
          <cell r="F324" t="str">
            <v>https://search.star.titech.ac.jp/titech-ss/search.act</v>
          </cell>
          <cell r="G324" t="str">
            <v>mandatory</v>
          </cell>
          <cell r="H324" t="str">
            <v>https://search.star.titech.ac.jp/titech-ss/search.act</v>
          </cell>
          <cell r="I324" t="str">
            <v xml:space="preserve">該当しない
N/A
</v>
          </cell>
        </row>
        <row r="325">
          <cell r="A325" t="str">
            <v>1904D</v>
          </cell>
          <cell r="B325" t="str">
            <v>Tokyo Institute of Technology</v>
          </cell>
          <cell r="C325" t="str">
            <v>School of Environment and Society</v>
          </cell>
          <cell r="D325" t="str">
            <v>Department of Social and Human Sciences</v>
          </cell>
          <cell r="E325" t="str">
            <v>mandatory</v>
          </cell>
          <cell r="F325" t="str">
            <v>https://search.star.titech.ac.jp/titech-ss/search.act</v>
          </cell>
          <cell r="G325" t="str">
            <v>mandatory</v>
          </cell>
          <cell r="H325" t="str">
            <v>https://search.star.titech.ac.jp/titech-ss/search.act</v>
          </cell>
          <cell r="I325" t="str">
            <v xml:space="preserve">該当しない
N/A
</v>
          </cell>
        </row>
        <row r="326">
          <cell r="A326" t="str">
            <v>9701A</v>
          </cell>
          <cell r="B326" t="str">
            <v>Tokyo International University</v>
          </cell>
          <cell r="C326" t="str">
            <v>Graduate School of Economics</v>
          </cell>
          <cell r="D326" t="str">
            <v>Economics Major</v>
          </cell>
          <cell r="E326" t="str">
            <v>mandatory</v>
          </cell>
          <cell r="F326" t="str">
            <v xml:space="preserve">https://www.tiu.ac.jp/etrack/info/docs/graduate_e_faculty.pdf
</v>
          </cell>
          <cell r="G326" t="str">
            <v>not mandatory</v>
          </cell>
          <cell r="H326" t="str">
            <v>該当しない
N/A</v>
          </cell>
          <cell r="I326" t="str">
            <v>該当しない
N/A</v>
          </cell>
        </row>
        <row r="327">
          <cell r="A327" t="str">
            <v>9702A</v>
          </cell>
          <cell r="B327" t="str">
            <v>Tokyo International University</v>
          </cell>
          <cell r="C327" t="str">
            <v>Graduate School of Business and Commerce</v>
          </cell>
          <cell r="D327" t="str">
            <v>Digital Business and Innovation Major (English Track Program)</v>
          </cell>
          <cell r="E327" t="str">
            <v>mandatory</v>
          </cell>
          <cell r="F327" t="str">
            <v>https://www.tiu.ac.jp/etrack/info/docs/graduate_dm&amp;b_faculty.pdf</v>
          </cell>
          <cell r="G327" t="str">
            <v>not mandatory</v>
          </cell>
          <cell r="H327" t="str">
            <v>該当しない
N/A</v>
          </cell>
          <cell r="I327" t="str">
            <v>該当しない
N/A</v>
          </cell>
        </row>
        <row r="328">
          <cell r="A328" t="str">
            <v>9702B</v>
          </cell>
          <cell r="B328" t="str">
            <v>Tokyo International University</v>
          </cell>
          <cell r="C328" t="str">
            <v>Graduate School of Business and Commerce</v>
          </cell>
          <cell r="D328" t="str">
            <v>Digital Business and Innovation Major (English Track Program, 5-year Doctor Program)</v>
          </cell>
          <cell r="E328"/>
          <cell r="F328"/>
          <cell r="G328" t="str">
            <v>mandatory</v>
          </cell>
          <cell r="H328" t="str">
            <v>https://www.tiu.ac.jp/etrack/info/docs/graduate_dm&amp;b_faculty.pdf</v>
          </cell>
          <cell r="I328" t="str">
            <v>該当しない
N/A</v>
          </cell>
        </row>
        <row r="329">
          <cell r="A329" t="str">
            <v>9703A</v>
          </cell>
          <cell r="B329" t="str">
            <v>Tokyo International University</v>
          </cell>
          <cell r="C329" t="str">
            <v>Graduate School of International Relations</v>
          </cell>
          <cell r="D329" t="str">
            <v>International Relations Major (English Track Program)</v>
          </cell>
          <cell r="E329" t="str">
            <v>mandatory</v>
          </cell>
          <cell r="F329" t="str">
            <v>https://www.tiu.ac.jp/etrack/faculty/ir.html</v>
          </cell>
          <cell r="G329"/>
          <cell r="H329"/>
          <cell r="I329" t="str">
            <v>該当しない
N/A</v>
          </cell>
        </row>
        <row r="330">
          <cell r="A330" t="str">
            <v>1601A</v>
          </cell>
          <cell r="B330" t="str">
            <v>The University of Tokyo</v>
          </cell>
          <cell r="C330" t="str">
            <v>Graduatate School of Public Policy</v>
          </cell>
          <cell r="D330" t="str">
            <v xml:space="preserve">Master of Public Policy, International Program (MPP/IP) </v>
          </cell>
          <cell r="E330" t="str">
            <v>-</v>
          </cell>
          <cell r="F330" t="str">
            <v>-</v>
          </cell>
          <cell r="G330" t="str">
            <v>-</v>
          </cell>
          <cell r="H330" t="str">
            <v>-</v>
          </cell>
          <cell r="I330" t="str">
            <v>Application period ends by the end of January 2023</v>
          </cell>
        </row>
        <row r="331">
          <cell r="A331" t="str">
            <v>1602A</v>
          </cell>
          <cell r="B331" t="str">
            <v>The University of Tokyo</v>
          </cell>
          <cell r="C331" t="str">
            <v>Graduate school of Engineering</v>
          </cell>
          <cell r="D331" t="str">
            <v xml:space="preserve"> International Graduate Program in the Field of Civil Engineering and Infrastructure Studies</v>
          </cell>
          <cell r="E331" t="str">
            <v>mandatory</v>
          </cell>
          <cell r="F331" t="str">
            <v>http://www.civil.t.u-tokyo.ac.jp/en/member/</v>
          </cell>
          <cell r="G331" t="str">
            <v>mandatory</v>
          </cell>
          <cell r="H331" t="str">
            <v>http://www.civil.t.u-tokyo.ac.jp/en/member/</v>
          </cell>
          <cell r="I331" t="str">
            <v>該当しない
N/A</v>
          </cell>
        </row>
        <row r="332">
          <cell r="A332" t="str">
            <v>1602B</v>
          </cell>
          <cell r="B332" t="str">
            <v>The University of Tokyo</v>
          </cell>
          <cell r="C332" t="str">
            <v>Graduate School of Engineering</v>
          </cell>
          <cell r="D332" t="str">
            <v>Global 30 Special English Program
(International Bioengineering English Course)</v>
          </cell>
          <cell r="E332" t="str">
            <v>mandatory</v>
          </cell>
          <cell r="F332" t="str">
            <v>https://bioeng.t.u-tokyo.ac.jp/faculty/</v>
          </cell>
          <cell r="G332"/>
          <cell r="H332"/>
          <cell r="I332" t="str">
            <v>Application period ends by the end of January 2023</v>
          </cell>
        </row>
        <row r="333">
          <cell r="A333" t="str">
            <v>1603A</v>
          </cell>
          <cell r="B333" t="str">
            <v>The University of Tokyo</v>
          </cell>
          <cell r="C333" t="str">
            <v>Graduate School of Frontier Sciences</v>
          </cell>
          <cell r="D333" t="str">
            <v>Department of Environment Systems</v>
          </cell>
          <cell r="E333" t="str">
            <v>mandatory</v>
          </cell>
          <cell r="F333" t="str">
            <v>https://envsys.k.u-tokyo.ac.jp/en/labs/</v>
          </cell>
          <cell r="G333" t="str">
            <v>mandatory</v>
          </cell>
          <cell r="H333" t="str">
            <v>https://envsys.k.u-tokyo.ac.jp/en/labs/</v>
          </cell>
          <cell r="I333"/>
        </row>
        <row r="334">
          <cell r="A334" t="str">
            <v>1604A</v>
          </cell>
          <cell r="B334" t="str">
            <v>The University of Tokyo</v>
          </cell>
          <cell r="C334" t="str">
            <v>Graduate School of Agricultural and Life Sciences</v>
          </cell>
          <cell r="D334" t="str">
            <v>International Program in Agricultural Development Studies (IPADS)</v>
          </cell>
          <cell r="E334" t="str">
            <v>not mandatory</v>
          </cell>
          <cell r="F334" t="str">
            <v>https://ipads.a.u-tokyo.ac.jp/academics/component/</v>
          </cell>
          <cell r="G334" t="str">
            <v>mandatory</v>
          </cell>
          <cell r="H334" t="str">
            <v>https://ipads.a.u-tokyo.ac.jp/academics/component/</v>
          </cell>
          <cell r="I334" t="str">
            <v>該当しない
N/A</v>
          </cell>
        </row>
        <row r="335">
          <cell r="A335" t="str">
            <v>1604B</v>
          </cell>
          <cell r="B335" t="str">
            <v>The University of Tokyo</v>
          </cell>
          <cell r="C335" t="str">
            <v>Graduate School of Agricultural and Life Sciences</v>
          </cell>
          <cell r="D335" t="str">
            <v>Department of Global Agricultural Sciences</v>
          </cell>
          <cell r="E335" t="str">
            <v>mandatory</v>
          </cell>
          <cell r="F335" t="str">
            <v>https://www.ga.a.u-tokyo.ac.jp/English/laboratory-staff/</v>
          </cell>
          <cell r="G335" t="str">
            <v>mandatory</v>
          </cell>
          <cell r="H335" t="str">
            <v>https://www.ga.a.u-tokyo.ac.jp/English/laboratory-staff/</v>
          </cell>
          <cell r="I335"/>
        </row>
        <row r="336">
          <cell r="A336" t="str">
            <v>1604C</v>
          </cell>
          <cell r="B336" t="str">
            <v>The University of Tokyo</v>
          </cell>
          <cell r="C336" t="str">
            <v>Graduate School of Agricultural and Life Sciences</v>
          </cell>
          <cell r="D336" t="str">
            <v>Department of Global Agricultural Sciences</v>
          </cell>
          <cell r="E336" t="str">
            <v>mandatory</v>
          </cell>
          <cell r="F336" t="str">
            <v>https://www.ga.a.u-tokyo.ac.jp/English/laboratory-staff/</v>
          </cell>
          <cell r="G336" t="str">
            <v>mandatory</v>
          </cell>
          <cell r="H336" t="str">
            <v>https://www.ga.a.u-tokyo.ac.jp/English/laboratory-staff/</v>
          </cell>
          <cell r="I336"/>
        </row>
        <row r="337">
          <cell r="A337" t="str">
            <v>1604D</v>
          </cell>
          <cell r="B337" t="str">
            <v>The University of Tokyo</v>
          </cell>
          <cell r="C337" t="str">
            <v>Graduate School of Agricultural and Life Sciences</v>
          </cell>
          <cell r="D337" t="str">
            <v>Department of Global Agricultural Sciences</v>
          </cell>
          <cell r="E337" t="str">
            <v>mandatory</v>
          </cell>
          <cell r="F337" t="str">
            <v>https://www.ga.a.u-tokyo.ac.jp/English/laboratory-staff/</v>
          </cell>
          <cell r="G337" t="str">
            <v>mandatory</v>
          </cell>
          <cell r="H337" t="str">
            <v>https://www.ga.a.u-tokyo.ac.jp/English/laboratory-staff/</v>
          </cell>
          <cell r="I337"/>
        </row>
        <row r="338">
          <cell r="A338" t="str">
            <v>1604E</v>
          </cell>
          <cell r="B338" t="str">
            <v>The University of Tokyo</v>
          </cell>
          <cell r="C338" t="str">
            <v>Graduate School of Agricultural and Life Sciences</v>
          </cell>
          <cell r="D338" t="str">
            <v>Department of Global Agricultural Sciences</v>
          </cell>
          <cell r="E338" t="str">
            <v>mandatory</v>
          </cell>
          <cell r="F338" t="str">
            <v>https://www.ga.a.u-tokyo.ac.jp/English/laboratory-staff/</v>
          </cell>
          <cell r="G338" t="str">
            <v>mandatory</v>
          </cell>
          <cell r="H338" t="str">
            <v>https://www.ga.a.u-tokyo.ac.jp/English/laboratory-staff/</v>
          </cell>
          <cell r="I338"/>
        </row>
        <row r="339">
          <cell r="A339" t="str">
            <v>1604F</v>
          </cell>
          <cell r="B339" t="str">
            <v>The University of Tokyo</v>
          </cell>
          <cell r="C339" t="str">
            <v>Graduate School of Agricultural and Life Sciences</v>
          </cell>
          <cell r="D339" t="str">
            <v>Department of Global Agricultural Sciences</v>
          </cell>
          <cell r="E339" t="str">
            <v>mandatory</v>
          </cell>
          <cell r="F339" t="str">
            <v>https://www.ga.a.u-tokyo.ac.jp/English/laboratory-staff/</v>
          </cell>
          <cell r="G339" t="str">
            <v>mandatory</v>
          </cell>
          <cell r="H339" t="str">
            <v>https://www.ga.a.u-tokyo.ac.jp/English/laboratory-staff/</v>
          </cell>
          <cell r="I339"/>
        </row>
        <row r="340">
          <cell r="A340" t="str">
            <v>1604G</v>
          </cell>
          <cell r="B340" t="str">
            <v>The University of Tokyo</v>
          </cell>
          <cell r="C340" t="str">
            <v>Graduate School of Agricultural and Life Sciences</v>
          </cell>
          <cell r="D340" t="str">
            <v>Department of Agricultural and Resource Economics</v>
          </cell>
          <cell r="E340" t="str">
            <v>mandatory</v>
          </cell>
          <cell r="F340" t="str">
            <v>http://www.ec.a.u-tokyo.ac.jp/member_eng.html</v>
          </cell>
          <cell r="G340" t="str">
            <v>mandatory</v>
          </cell>
          <cell r="H340" t="str">
            <v>http://www.ec.a.u-tokyo.ac.jp/member_eng.html</v>
          </cell>
          <cell r="I340"/>
        </row>
        <row r="341">
          <cell r="A341" t="str">
            <v>1401A</v>
          </cell>
          <cell r="B341" t="str">
            <v>Tokyo City University</v>
          </cell>
          <cell r="C341" t="str">
            <v xml:space="preserve">Graduate School of Integrative Science and Engineering </v>
          </cell>
          <cell r="D341"/>
          <cell r="E341" t="str">
            <v>mandatory</v>
          </cell>
          <cell r="F341"/>
          <cell r="G341" t="str">
            <v>mandatory</v>
          </cell>
          <cell r="H341" t="str">
            <v>https://www.tcu.ac.jp/english/study/
https://www.risys.gl.tcu.ac.jp/Main.php?action=top&amp;type=form&amp;selected_lang=E&amp;tchCd=0000000000</v>
          </cell>
          <cell r="I341" t="str">
            <v>該当しない
N/A</v>
          </cell>
        </row>
        <row r="342">
          <cell r="A342" t="str">
            <v>1402A</v>
          </cell>
          <cell r="B342" t="str">
            <v>Tokyo City University</v>
          </cell>
          <cell r="C342" t="str">
            <v xml:space="preserve"> Graduate School of Environmental and Information Studies           </v>
          </cell>
          <cell r="D342"/>
          <cell r="E342" t="str">
            <v>mandatory</v>
          </cell>
          <cell r="F342"/>
          <cell r="G342" t="str">
            <v>mandatory</v>
          </cell>
          <cell r="H342" t="str">
            <v>https://www.tcu.ac.jp/english/study/
https://www.risys.gl.tcu.ac.jp/Main.php?action=top&amp;type=form&amp;selected_lang=E&amp;tchCd=0000000000</v>
          </cell>
          <cell r="I342" t="str">
            <v>該当しない
N/A</v>
          </cell>
        </row>
        <row r="343">
          <cell r="A343" t="str">
            <v>2501A</v>
          </cell>
          <cell r="B343" t="str">
            <v>Tokyo University of Agriculture</v>
          </cell>
          <cell r="C343" t="str">
            <v>Graduate School of Agriculture</v>
          </cell>
          <cell r="D343"/>
          <cell r="E343" t="str">
            <v>mandatory</v>
          </cell>
          <cell r="F343" t="str">
            <v>https://www.nodai.ac.jp/application/files/6916/5241/3617/2023_HP.pdf</v>
          </cell>
          <cell r="G343" t="str">
            <v>mandatory</v>
          </cell>
          <cell r="H343" t="str">
            <v>https://www.nodai.ac.jp/application/files/6916/5241/3617/2023_HP.pdf</v>
          </cell>
          <cell r="I343" t="str">
            <v>該当しない
N/A</v>
          </cell>
        </row>
        <row r="344">
          <cell r="A344" t="str">
            <v>2502A</v>
          </cell>
          <cell r="B344" t="str">
            <v>Tokyo University of Agriculture</v>
          </cell>
          <cell r="C344" t="str">
            <v>Graduate School of Applied Bioscience</v>
          </cell>
          <cell r="D344"/>
          <cell r="E344" t="str">
            <v>mandatory</v>
          </cell>
          <cell r="F344" t="str">
            <v>https://www.nodai.ac.jp/application/files/6916/5241/3617/2023_HP.pdf</v>
          </cell>
          <cell r="G344" t="str">
            <v>mandatory</v>
          </cell>
          <cell r="H344" t="str">
            <v>https://www.nodai.ac.jp/application/files/6916/5241/3617/2023_HP.pdf</v>
          </cell>
          <cell r="I344" t="str">
            <v>該当しない
N/A</v>
          </cell>
        </row>
        <row r="345">
          <cell r="A345" t="str">
            <v>2503A</v>
          </cell>
          <cell r="B345" t="str">
            <v>Tokyo University of Agriculture</v>
          </cell>
          <cell r="C345" t="str">
            <v>Graduate School of Life Sciences</v>
          </cell>
          <cell r="D345"/>
          <cell r="E345" t="str">
            <v>mandatory</v>
          </cell>
          <cell r="F345" t="str">
            <v>https://www.nodai.ac.jp/application/files/6916/5241/3617/2023_HP.pdf</v>
          </cell>
          <cell r="G345" t="str">
            <v>mandatory</v>
          </cell>
          <cell r="H345" t="str">
            <v>https://www.nodai.ac.jp/application/files/6916/5241/3617/2023_HP.pdf</v>
          </cell>
          <cell r="I345" t="str">
            <v>該当しない
N/A</v>
          </cell>
        </row>
        <row r="346">
          <cell r="A346" t="str">
            <v>2504A</v>
          </cell>
          <cell r="B346" t="str">
            <v>Tokyo University of Agriculture</v>
          </cell>
          <cell r="C346" t="str">
            <v>Graduate School of Agro-Environmental Science</v>
          </cell>
          <cell r="D346"/>
          <cell r="E346" t="str">
            <v>mandatory</v>
          </cell>
          <cell r="F346" t="str">
            <v>https://www.nodai.ac.jp/application/files/6916/5241/3617/2023_HP.pdf</v>
          </cell>
          <cell r="G346" t="str">
            <v>mandatory</v>
          </cell>
          <cell r="H346" t="str">
            <v>https://www.nodai.ac.jp/application/files/6916/5241/3617/2023_HP.pdf</v>
          </cell>
          <cell r="I346" t="str">
            <v>該当しない
N/A</v>
          </cell>
        </row>
        <row r="347">
          <cell r="A347" t="str">
            <v>2505A</v>
          </cell>
          <cell r="B347" t="str">
            <v>Tokyo University of Agriculture</v>
          </cell>
          <cell r="C347" t="str">
            <v>Graduate School of International Food and Agricultural Studies</v>
          </cell>
          <cell r="D347"/>
          <cell r="E347" t="str">
            <v>mandatory</v>
          </cell>
          <cell r="F347" t="str">
            <v>https://www.nodai.ac.jp/application/files/6916/5241/3617/2023_HP.pdf</v>
          </cell>
          <cell r="G347" t="str">
            <v>mandatory</v>
          </cell>
          <cell r="H347" t="str">
            <v>https://www.nodai.ac.jp/application/files/6916/5241/3617/2023_HP.pdf</v>
          </cell>
          <cell r="I347" t="str">
            <v>該当しない
N/A</v>
          </cell>
        </row>
        <row r="348">
          <cell r="A348" t="str">
            <v>2506A</v>
          </cell>
          <cell r="B348" t="str">
            <v>Tokyo University of Agriculture</v>
          </cell>
          <cell r="C348" t="str">
            <v>Graduate School of Bioindustry</v>
          </cell>
          <cell r="D348"/>
          <cell r="E348" t="str">
            <v>mandatory</v>
          </cell>
          <cell r="F348" t="str">
            <v>https://www.nodai.ac.jp/application/files/6916/5241/3617/2023_HP.pdf</v>
          </cell>
          <cell r="G348" t="str">
            <v>mandatory</v>
          </cell>
          <cell r="H348" t="str">
            <v>https://www.nodai.ac.jp/application/files/6916/5241/3617/2023_HP.pdf</v>
          </cell>
          <cell r="I348" t="str">
            <v>該当しない
N/A</v>
          </cell>
        </row>
        <row r="349">
          <cell r="A349" t="str">
            <v>1801A</v>
          </cell>
          <cell r="B349" t="str">
            <v>Tokyo University of Agriculture and Technology</v>
          </cell>
          <cell r="C349" t="str">
            <v>Graduate School of Agriculture</v>
          </cell>
          <cell r="D349" t="str">
            <v>Department of Agriculture 
International Innovative Agricultural Science Cource
International Innovative Agricultural Science Program
(Special Program)</v>
          </cell>
          <cell r="E349" t="str">
            <v>mandatory</v>
          </cell>
          <cell r="F349" t="str">
            <v>http://web.tuat.ac.jp/~ieas/en/faculty_members.html</v>
          </cell>
          <cell r="G349"/>
          <cell r="H349"/>
          <cell r="I349" t="str">
            <v>未定
TBD</v>
          </cell>
        </row>
        <row r="350">
          <cell r="A350" t="str">
            <v>1802A</v>
          </cell>
          <cell r="B350" t="str">
            <v>Tokyo University of Agriculture and Technology</v>
          </cell>
          <cell r="C350" t="str">
            <v>United Graduate School of Agricultural Science</v>
          </cell>
          <cell r="D350" t="str">
            <v>Department of Biological Production Science</v>
          </cell>
          <cell r="E350"/>
          <cell r="F350"/>
          <cell r="G350" t="str">
            <v>mandatory</v>
          </cell>
          <cell r="H350" t="str">
            <v>https://www.tuat.ac.jp/uni-grad/en/boshu/index.html</v>
          </cell>
          <cell r="I350" t="str">
            <v>未定
TBD</v>
          </cell>
        </row>
        <row r="351">
          <cell r="A351">
            <v>1802</v>
          </cell>
          <cell r="B351" t="str">
            <v>Tokyo University of Agriculture and Technology</v>
          </cell>
          <cell r="C351" t="str">
            <v>United Graduate School of Agricultural Science</v>
          </cell>
          <cell r="D351" t="str">
            <v>Department of Applied Life Science</v>
          </cell>
          <cell r="E351"/>
          <cell r="F351"/>
          <cell r="G351" t="str">
            <v>mandatory</v>
          </cell>
          <cell r="H351" t="str">
            <v>https://www.tuat.ac.jp/uni-grad/en/boshu/index.html</v>
          </cell>
          <cell r="I351" t="str">
            <v>未定
TBD</v>
          </cell>
        </row>
        <row r="352">
          <cell r="A352" t="str">
            <v>1802C</v>
          </cell>
          <cell r="B352" t="str">
            <v>Tokyo University of Agriculture and Technology</v>
          </cell>
          <cell r="C352" t="str">
            <v>United Graduate School of Agricultural Science</v>
          </cell>
          <cell r="D352" t="str">
            <v>Department of Symbiotic Science of Environment and Natural Resources</v>
          </cell>
          <cell r="E352"/>
          <cell r="F352"/>
          <cell r="G352" t="str">
            <v>mandatory</v>
          </cell>
          <cell r="H352" t="str">
            <v>https://www.tuat.ac.jp/uni-grad/en/boshu/index.html</v>
          </cell>
          <cell r="I352" t="str">
            <v>未定
TBD</v>
          </cell>
        </row>
        <row r="353">
          <cell r="A353" t="str">
            <v>1802D</v>
          </cell>
          <cell r="B353" t="str">
            <v>Tokyo University of Agriculture and Technology</v>
          </cell>
          <cell r="C353" t="str">
            <v>United Graduate School of Agricultural Science</v>
          </cell>
          <cell r="D353" t="str">
            <v>Department of Agricultural and Environmental Engineering</v>
          </cell>
          <cell r="E353"/>
          <cell r="F353"/>
          <cell r="G353" t="str">
            <v>mandatory</v>
          </cell>
          <cell r="H353" t="str">
            <v>https://www.tuat.ac.jp/uni-grad/en/boshu/index.html</v>
          </cell>
          <cell r="I353" t="str">
            <v>未定
TBD</v>
          </cell>
        </row>
        <row r="354">
          <cell r="A354" t="str">
            <v>1802E</v>
          </cell>
          <cell r="B354" t="str">
            <v>Tokyo University of Agriculture and Technology</v>
          </cell>
          <cell r="C354" t="str">
            <v>United Graduate School of Agricultural Science</v>
          </cell>
          <cell r="D354" t="str">
            <v>Department of Science on Agricultural Economy and Symbiotic Society</v>
          </cell>
          <cell r="E354"/>
          <cell r="F354"/>
          <cell r="G354" t="str">
            <v>mandatory</v>
          </cell>
          <cell r="H354" t="str">
            <v>https://www.tuat.ac.jp/uni-grad/en/boshu/index.html</v>
          </cell>
          <cell r="I354" t="str">
            <v>未定
TBD</v>
          </cell>
        </row>
        <row r="355">
          <cell r="A355" t="str">
            <v>1803A</v>
          </cell>
          <cell r="B355" t="str">
            <v>Tokyo University of Agriculture and Technology</v>
          </cell>
          <cell r="C355" t="str">
            <v>Graduate School of Engineering</v>
          </cell>
          <cell r="D355" t="str">
            <v>Department of Biotechnology and Life Science</v>
          </cell>
          <cell r="E355" t="str">
            <v>mandatory</v>
          </cell>
          <cell r="F355" t="str">
            <v>To be included in the application guidelines</v>
          </cell>
          <cell r="G355" t="str">
            <v>mandatory</v>
          </cell>
          <cell r="H355" t="str">
            <v>To be included in the application guidelines</v>
          </cell>
          <cell r="I355" t="str">
            <v>Application period ends by the end of January 2023</v>
          </cell>
        </row>
        <row r="356">
          <cell r="A356" t="str">
            <v>1803B</v>
          </cell>
          <cell r="B356" t="str">
            <v>Tokyo University of Agriculture and Technology</v>
          </cell>
          <cell r="C356" t="str">
            <v>Graduate School of Engineering</v>
          </cell>
          <cell r="D356" t="str">
            <v>Department of Biomedical Engineering</v>
          </cell>
          <cell r="E356" t="str">
            <v>mandatory</v>
          </cell>
          <cell r="F356" t="str">
            <v>To be included in the application guidelines</v>
          </cell>
          <cell r="G356" t="str">
            <v>mandatory</v>
          </cell>
          <cell r="H356" t="str">
            <v>To be included in the application guidelines</v>
          </cell>
          <cell r="I356" t="str">
            <v>Application period ends by the end of January 2023</v>
          </cell>
        </row>
        <row r="357">
          <cell r="A357" t="str">
            <v>1803C</v>
          </cell>
          <cell r="B357" t="str">
            <v>Tokyo University of Agriculture and Technology</v>
          </cell>
          <cell r="C357" t="str">
            <v>Graduate School of Engineering</v>
          </cell>
          <cell r="D357" t="str">
            <v>Department of Applied Chemistry</v>
          </cell>
          <cell r="E357" t="str">
            <v>mandatory</v>
          </cell>
          <cell r="F357" t="str">
            <v>To be included in the application guidelines</v>
          </cell>
          <cell r="G357" t="str">
            <v>mandatory</v>
          </cell>
          <cell r="H357" t="str">
            <v>To be included in the application guidelines</v>
          </cell>
          <cell r="I357" t="str">
            <v>Application period ends by the end of January 2023</v>
          </cell>
        </row>
        <row r="358">
          <cell r="A358" t="str">
            <v>1803D</v>
          </cell>
          <cell r="B358" t="str">
            <v>Tokyo University of Agriculture and Technology</v>
          </cell>
          <cell r="C358" t="str">
            <v>Graduate School of Engineering</v>
          </cell>
          <cell r="D358" t="str">
            <v>Department of Applied Physics and Chemical Engineering</v>
          </cell>
          <cell r="E358" t="str">
            <v>mandatory</v>
          </cell>
          <cell r="F358" t="str">
            <v>To be included in the application guidelines</v>
          </cell>
          <cell r="G358" t="str">
            <v>mandatory</v>
          </cell>
          <cell r="H358" t="str">
            <v>To be included in the application guidelines</v>
          </cell>
          <cell r="I358" t="str">
            <v>Application period ends by the end of January 2023</v>
          </cell>
        </row>
        <row r="359">
          <cell r="A359" t="str">
            <v>1803E</v>
          </cell>
          <cell r="B359" t="str">
            <v>Tokyo University of Agriculture and Technology</v>
          </cell>
          <cell r="C359" t="str">
            <v>Graduate School of Engineering</v>
          </cell>
          <cell r="D359" t="str">
            <v>Department of Mechanical Systems Engineering</v>
          </cell>
          <cell r="E359" t="str">
            <v>mandatory</v>
          </cell>
          <cell r="F359" t="str">
            <v>To be included in the application guidelines</v>
          </cell>
          <cell r="G359" t="str">
            <v>mandatory</v>
          </cell>
          <cell r="H359" t="str">
            <v>To be included in the application guidelines</v>
          </cell>
          <cell r="I359" t="str">
            <v>Application period ends by the end of January 2023</v>
          </cell>
        </row>
        <row r="360">
          <cell r="A360" t="str">
            <v>1803F</v>
          </cell>
          <cell r="B360" t="str">
            <v>Tokyo University of Agriculture and Technology</v>
          </cell>
          <cell r="C360" t="str">
            <v>Graduate School of Engineering</v>
          </cell>
          <cell r="D360" t="str">
            <v>Department of Electrical Engineering and Computer Science</v>
          </cell>
          <cell r="E360" t="str">
            <v>mandatory</v>
          </cell>
          <cell r="F360" t="str">
            <v>To be included in the application guidelines</v>
          </cell>
          <cell r="G360" t="str">
            <v>mandatory</v>
          </cell>
          <cell r="H360" t="str">
            <v>To be included in the application guidelines</v>
          </cell>
          <cell r="I360" t="str">
            <v>Application period ends by the end of January 2023</v>
          </cell>
        </row>
        <row r="361">
          <cell r="A361" t="str">
            <v>1803G</v>
          </cell>
          <cell r="B361" t="str">
            <v>Tokyo University of Agriculture and Technology</v>
          </cell>
          <cell r="C361" t="str">
            <v>Graduate School of Engineering</v>
          </cell>
          <cell r="D361" t="str">
            <v>Joint Doctoral Program for Sustainability Research</v>
          </cell>
          <cell r="E361"/>
          <cell r="F361"/>
          <cell r="G361" t="str">
            <v>mandatory</v>
          </cell>
          <cell r="H361" t="str">
            <v>https://www.wt-jdpsr.jp/faculty/</v>
          </cell>
          <cell r="I361" t="str">
            <v>該当しない
N/A</v>
          </cell>
        </row>
        <row r="362">
          <cell r="A362" t="str">
            <v>1804A</v>
          </cell>
          <cell r="B362" t="str">
            <v>Tokyo University of Agriculture and Technology</v>
          </cell>
          <cell r="C362" t="str">
            <v xml:space="preserve">Graduate School of Bio-Applications and Systems Engineering </v>
          </cell>
          <cell r="D362" t="str">
            <v>Department of Bio-Functions and Systems Science</v>
          </cell>
          <cell r="E362"/>
          <cell r="F362"/>
          <cell r="G362" t="str">
            <v>mandatory</v>
          </cell>
          <cell r="H362" t="str">
            <v>https://www.tuat.ac.jp/base/staff/biofs.html</v>
          </cell>
          <cell r="I362" t="str">
            <v>未定
TBD</v>
          </cell>
        </row>
        <row r="363">
          <cell r="A363" t="str">
            <v>1802B</v>
          </cell>
          <cell r="B363" t="str">
            <v>Tokyo University of Agriculture and Technology</v>
          </cell>
          <cell r="C363" t="str">
            <v xml:space="preserve">Graduate School of Bio-Applications and Systems Engineering </v>
          </cell>
          <cell r="D363" t="str">
            <v>Department of Food and Energy Systems Science</v>
          </cell>
          <cell r="E363"/>
          <cell r="F363"/>
          <cell r="G363" t="str">
            <v>mandatory</v>
          </cell>
          <cell r="H363" t="str">
            <v>https://www.tuat.ac.jp/base/staff/foodes.html</v>
          </cell>
          <cell r="I363" t="str">
            <v>未定
TBD</v>
          </cell>
        </row>
        <row r="364">
          <cell r="A364" t="str">
            <v>0301A</v>
          </cell>
          <cell r="B364" t="str">
            <v>Tohoku University</v>
          </cell>
          <cell r="C364" t="str">
            <v>Graduate school of Science</v>
          </cell>
          <cell r="D364" t="str">
            <v>Department of Geophysics</v>
          </cell>
          <cell r="E364" t="str">
            <v>mandatory</v>
          </cell>
          <cell r="F364" t="str">
            <v>http://www.gp.tohoku.ac.jp/research/find-research-field-en.html</v>
          </cell>
          <cell r="G364" t="str">
            <v>mandatory</v>
          </cell>
          <cell r="H364" t="str">
            <v>http://www.gp.tohoku.ac.jp/research/find-research-field-en.html</v>
          </cell>
          <cell r="I364" t="str">
            <v>未定
TBD</v>
          </cell>
        </row>
        <row r="365">
          <cell r="A365" t="str">
            <v>0301B</v>
          </cell>
          <cell r="B365" t="str">
            <v>Tohoku University</v>
          </cell>
          <cell r="C365" t="str">
            <v>Graduate school of Science</v>
          </cell>
          <cell r="D365" t="str">
            <v>Department of EARTH SCIENCE</v>
          </cell>
          <cell r="E365" t="str">
            <v>mandatory</v>
          </cell>
          <cell r="F365" t="str">
            <v>http://www.es.tohoku.ac.jp/EN/research_group/index.html</v>
          </cell>
          <cell r="G365" t="str">
            <v>mandatory</v>
          </cell>
          <cell r="H365" t="str">
            <v>http://www.es.tohoku.ac.jp/EN/research_group/index.html</v>
          </cell>
          <cell r="I365" t="str">
            <v>Application period ends by the end of January 2023</v>
          </cell>
        </row>
        <row r="366">
          <cell r="A366" t="str">
            <v>0302A</v>
          </cell>
          <cell r="B366" t="str">
            <v>Tohoku University</v>
          </cell>
          <cell r="C366" t="str">
            <v>Graduate school of Dentistry</v>
          </cell>
          <cell r="D366" t="str">
            <v>Dentistry Program / Fundarmental Dentistry Course</v>
          </cell>
          <cell r="E366" t="str">
            <v>mandatory</v>
          </cell>
          <cell r="F366" t="str">
            <v>http://www.dent.tohoku.ac.jp/english/research/</v>
          </cell>
          <cell r="G366" t="str">
            <v>PhD candidates are not accepted</v>
          </cell>
          <cell r="H366"/>
          <cell r="I366" t="str">
            <v>該当しない
N/A</v>
          </cell>
        </row>
        <row r="367">
          <cell r="A367" t="str">
            <v>0302B</v>
          </cell>
          <cell r="B367" t="str">
            <v>Tohoku University</v>
          </cell>
          <cell r="C367" t="str">
            <v>Graduate school of Dentistry</v>
          </cell>
          <cell r="D367" t="str">
            <v>Dentistry Program / Oral Health Science Course</v>
          </cell>
          <cell r="E367" t="str">
            <v>mandatory</v>
          </cell>
          <cell r="F367" t="str">
            <v>http://www.dent.tohoku.ac.jp/english/research/</v>
          </cell>
          <cell r="G367" t="str">
            <v>PhD candidates are not accepted</v>
          </cell>
          <cell r="H367"/>
          <cell r="I367" t="str">
            <v>該当しない
N/A</v>
          </cell>
        </row>
        <row r="368">
          <cell r="A368" t="str">
            <v>0302C</v>
          </cell>
          <cell r="B368" t="str">
            <v>Tohoku University</v>
          </cell>
          <cell r="C368" t="str">
            <v>Graduate school of Dentistry</v>
          </cell>
          <cell r="D368" t="str">
            <v>Dentistry Program / Medical Engineering Course</v>
          </cell>
          <cell r="E368" t="str">
            <v>mandatory</v>
          </cell>
          <cell r="F368" t="str">
            <v>http://www.dent.tohoku.ac.jp/english/research/</v>
          </cell>
          <cell r="G368" t="str">
            <v>PhD candidates are not accepted</v>
          </cell>
          <cell r="H368"/>
          <cell r="I368" t="str">
            <v>該当しない
N/A</v>
          </cell>
        </row>
        <row r="369">
          <cell r="A369" t="str">
            <v>0302D</v>
          </cell>
          <cell r="B369" t="str">
            <v>Tohoku University</v>
          </cell>
          <cell r="C369" t="str">
            <v>Graduate school of Dentistry</v>
          </cell>
          <cell r="D369" t="str">
            <v>Dentistry Program / Food and Eating Science [Shokugaku] Course</v>
          </cell>
          <cell r="E369" t="str">
            <v>mandatory</v>
          </cell>
          <cell r="F369" t="str">
            <v>http://www.dent.tohoku.ac.jp/english/research/</v>
          </cell>
          <cell r="G369" t="str">
            <v>PhD candidates are not accepted</v>
          </cell>
          <cell r="H369"/>
          <cell r="I369" t="str">
            <v>該当しない
N/A</v>
          </cell>
        </row>
        <row r="370">
          <cell r="A370" t="str">
            <v>0303A</v>
          </cell>
          <cell r="B370" t="str">
            <v>Tohoku University</v>
          </cell>
          <cell r="C370" t="str">
            <v>Graduate School of Engineering</v>
          </cell>
          <cell r="D370" t="str">
            <v>Dept. of Civil and Environmental Engineering</v>
          </cell>
          <cell r="E370" t="str">
            <v>mandatory</v>
          </cell>
          <cell r="F370" t="str">
            <v>https://www.civil.tohoku.ac.jp/english/</v>
          </cell>
          <cell r="G370" t="str">
            <v>mandatory</v>
          </cell>
          <cell r="H370" t="str">
            <v>https://www.civil.tohoku.ac.jp/english/</v>
          </cell>
          <cell r="I370" t="str">
            <v xml:space="preserve">未定
To be determined </v>
          </cell>
        </row>
        <row r="371">
          <cell r="A371" t="str">
            <v>0304A</v>
          </cell>
          <cell r="B371" t="str">
            <v>Tohoku University</v>
          </cell>
          <cell r="C371" t="str">
            <v>Grauate School of Agricultural Science</v>
          </cell>
          <cell r="D371" t="str">
            <v>Divison of Agricultural Bioscience, Department of Agricultural Economics</v>
          </cell>
          <cell r="E371" t="str">
            <v>Master's degree candidates are not accepted</v>
          </cell>
          <cell r="F371"/>
          <cell r="G371" t="str">
            <v>mandatory</v>
          </cell>
          <cell r="H371" t="str">
            <v>https://www.agri.tohoku.ac.jp/en/about/organization/</v>
          </cell>
          <cell r="I371" t="str">
            <v>該当しない
N/A</v>
          </cell>
        </row>
        <row r="372">
          <cell r="A372" t="str">
            <v>0304B</v>
          </cell>
          <cell r="B372" t="str">
            <v>Tohoku University</v>
          </cell>
          <cell r="C372" t="str">
            <v>Grauate School of Agricultural Science</v>
          </cell>
          <cell r="D372" t="str">
            <v>Divison of Agricultural Bioscience, Department of Agricultural Economics</v>
          </cell>
          <cell r="E372" t="str">
            <v>Master's degree candidates are not accepted</v>
          </cell>
          <cell r="F372"/>
          <cell r="G372" t="str">
            <v>mandatory</v>
          </cell>
          <cell r="H372" t="str">
            <v>https://www.agri.tohoku.ac.jp/en/about/organization/</v>
          </cell>
          <cell r="I372" t="str">
            <v>該当しない
N/A</v>
          </cell>
        </row>
        <row r="373">
          <cell r="A373" t="str">
            <v>0304C</v>
          </cell>
          <cell r="B373" t="str">
            <v>Tohoku University</v>
          </cell>
          <cell r="C373" t="str">
            <v>Grauate School of Agricultural Science</v>
          </cell>
          <cell r="D373" t="str">
            <v>Divison of Agricultural Bioscience, Department of Agricultural Economics</v>
          </cell>
          <cell r="E373" t="str">
            <v>Master's degree candidates are not accepted</v>
          </cell>
          <cell r="F373"/>
          <cell r="G373" t="str">
            <v>mandatory</v>
          </cell>
          <cell r="H373" t="str">
            <v>https://www.agri.tohoku.ac.jp/en/about/organization/</v>
          </cell>
          <cell r="I373" t="str">
            <v>該当しない
N/A</v>
          </cell>
        </row>
        <row r="374">
          <cell r="A374" t="str">
            <v>0305A</v>
          </cell>
          <cell r="B374" t="str">
            <v>Tohoku University</v>
          </cell>
          <cell r="C374" t="str">
            <v>Graduate School of International Cultural Studies</v>
          </cell>
          <cell r="D374" t="str">
            <v>Global Governance and Sustainable Development(G2SD)</v>
          </cell>
          <cell r="E374" t="str">
            <v>mandatory</v>
          </cell>
          <cell r="F374" t="str">
            <v>https://www.intcul.tohoku.ac.jp/g2sd/faculty/</v>
          </cell>
          <cell r="G374" t="str">
            <v>mandatory</v>
          </cell>
          <cell r="H374" t="str">
            <v>https://www.intcul.tohoku.ac.jp/g2sd/faculty/</v>
          </cell>
          <cell r="I374" t="str">
            <v>未定
TBD</v>
          </cell>
        </row>
        <row r="375">
          <cell r="A375" t="str">
            <v>2801A</v>
          </cell>
          <cell r="B375" t="str">
            <v>Toyo University</v>
          </cell>
          <cell r="C375" t="str">
            <v>Graduate school of Global and Reginal Studies</v>
          </cell>
          <cell r="D375" t="str">
            <v>Course of Global Innovation Studies</v>
          </cell>
          <cell r="E375" t="str">
            <v>mandatory</v>
          </cell>
          <cell r="F375" t="str">
            <v>https://www.toyo.ac.jp/en/academics/gs/ggrs/ginos/ginos-professor/</v>
          </cell>
          <cell r="G375" t="str">
            <v>PhD candidates are not accepted</v>
          </cell>
          <cell r="H375"/>
          <cell r="I375" t="str">
            <v>該当しない
N/A</v>
          </cell>
        </row>
        <row r="376">
          <cell r="A376" t="str">
            <v>2801B</v>
          </cell>
          <cell r="B376" t="str">
            <v>Toyo University</v>
          </cell>
          <cell r="C376" t="str">
            <v>Graduate school of Global and Reginal Studies</v>
          </cell>
          <cell r="D376" t="str">
            <v>Course of Regional Development Studies</v>
          </cell>
          <cell r="E376" t="str">
            <v>mandatory</v>
          </cell>
          <cell r="F376" t="str">
            <v>https://www.toyo.ac.jp/en/academics/gs/ggrs/mrds/mrds-professor/</v>
          </cell>
          <cell r="G376" t="str">
            <v>mandatory</v>
          </cell>
          <cell r="H376" t="str">
            <v>https://www.toyo.ac.jp/en/academics/gs/ggrs/mrds/mrds-professor/</v>
          </cell>
          <cell r="I376" t="str">
            <v>該当しない
N/A</v>
          </cell>
        </row>
        <row r="377">
          <cell r="A377" t="str">
            <v>5501A</v>
          </cell>
          <cell r="B377" t="str">
            <v>Doshisha University</v>
          </cell>
          <cell r="C377" t="str">
            <v>Graduate School of Business</v>
          </cell>
          <cell r="D377" t="str">
            <v>Global Business and Management Studies</v>
          </cell>
          <cell r="E377" t="str">
            <v>not mandatory</v>
          </cell>
          <cell r="F377" t="str">
            <v>ー</v>
          </cell>
          <cell r="G377" t="str">
            <v>PhD candidates are not accepted</v>
          </cell>
          <cell r="H377" t="str">
            <v>ー</v>
          </cell>
          <cell r="I377" t="str">
            <v>未定
TBD</v>
          </cell>
        </row>
        <row r="378">
          <cell r="A378" t="str">
            <v>5502A</v>
          </cell>
          <cell r="B378" t="str">
            <v>Doshisha University</v>
          </cell>
          <cell r="C378" t="str">
            <v>Graduate School of Global Studies</v>
          </cell>
          <cell r="D378" t="str">
            <v>・American Studies Cluster
・Contemporary Asian Studies Cluster
・Global Society Studies Cluster</v>
          </cell>
          <cell r="E378" t="str">
            <v>mandatory</v>
          </cell>
          <cell r="F378" t="str">
            <v>https://global-studies.doshisha.ac.jp/en/faculty_members/search_by_degree.html</v>
          </cell>
          <cell r="G378" t="str">
            <v>mandatory</v>
          </cell>
          <cell r="H378" t="str">
            <v>https://global-studies.doshisha.ac.jp/en/faculty_members/search_by_degree.html</v>
          </cell>
          <cell r="I378" t="str">
            <v>該当しない
N/A</v>
          </cell>
        </row>
        <row r="379">
          <cell r="A379" t="str">
            <v>6401A</v>
          </cell>
          <cell r="B379" t="str">
            <v>Tokushima University</v>
          </cell>
          <cell r="C379" t="str">
            <v>Graduate School of Health Sciences Doctoral Course</v>
          </cell>
          <cell r="D379"/>
          <cell r="E379"/>
          <cell r="F379"/>
          <cell r="G379" t="str">
            <v>mandatory</v>
          </cell>
          <cell r="H379" t="str">
            <v>http://pub2.db.tokushima-u.ac.jp/ERD/organization/149768/index-en.html</v>
          </cell>
          <cell r="I379" t="str">
            <v>該当しない
N/A</v>
          </cell>
        </row>
        <row r="380">
          <cell r="A380" t="str">
            <v>9101A</v>
          </cell>
          <cell r="B380" t="str">
            <v>Nara Institute of Science and Technology</v>
          </cell>
          <cell r="C380" t="str">
            <v>Graduate School of Science and Technology</v>
          </cell>
          <cell r="D380"/>
          <cell r="E380" t="str">
            <v>mandatory</v>
          </cell>
          <cell r="F380" t="str">
            <v>https://www.naist.jp/en/education_research/science_technology/list.html</v>
          </cell>
          <cell r="G380" t="str">
            <v>mandatory</v>
          </cell>
          <cell r="H380" t="str">
            <v>https://www.naist.jp/en/education_research/science_technology/list.html</v>
          </cell>
          <cell r="I380"/>
        </row>
        <row r="381">
          <cell r="A381" t="str">
            <v>4001A</v>
          </cell>
          <cell r="B381" t="str">
            <v>University of Fukui</v>
          </cell>
          <cell r="C381" t="str">
            <v>Graduate School of Engineering</v>
          </cell>
          <cell r="D381" t="str">
            <v>Global Engineering Program for International Students (GEPIS)</v>
          </cell>
          <cell r="E381" t="str">
            <v>mandatory</v>
          </cell>
          <cell r="F381" t="str">
            <v>https://r-info.ad.u-fukui.ac.jp/scripts/websearch/index.htm?lang=en</v>
          </cell>
          <cell r="G381" t="str">
            <v>mandatory</v>
          </cell>
          <cell r="H381" t="str">
            <v>https://r-info.ad.u-fukui.ac.jp/scripts/websearch/index.htm?lang=en</v>
          </cell>
          <cell r="I381" t="str">
            <v>該当しない
N/A</v>
          </cell>
        </row>
        <row r="382">
          <cell r="A382" t="str">
            <v>4001B</v>
          </cell>
          <cell r="B382" t="str">
            <v>University of Fukui</v>
          </cell>
          <cell r="C382" t="str">
            <v>Graduate School of Engineering</v>
          </cell>
          <cell r="D382" t="str">
            <v>Global Engineering Program for Research and Development (GEP for R &amp; D)</v>
          </cell>
          <cell r="E382" t="str">
            <v>mandatory</v>
          </cell>
          <cell r="F382" t="str">
            <v>https://r-info.ad.u-fukui.ac.jp/scripts/websearch/index.htm?lang=en</v>
          </cell>
          <cell r="G382" t="str">
            <v>mandatory</v>
          </cell>
          <cell r="H382" t="str">
            <v>https://r-info.ad.u-fukui.ac.jp/scripts/websearch/index.htm?lang=en</v>
          </cell>
          <cell r="I382" t="str">
            <v>該当しない
N/A</v>
          </cell>
        </row>
        <row r="383">
          <cell r="A383" t="str">
            <v>2701A</v>
          </cell>
          <cell r="B383" t="str">
            <v>Hosei University</v>
          </cell>
          <cell r="C383" t="str">
            <v>Computer and Information Sciences</v>
          </cell>
          <cell r="D383" t="str">
            <v>IIST(Institute of Integrated Science and Technology)</v>
          </cell>
          <cell r="E383" t="str">
            <v>mandatory</v>
          </cell>
          <cell r="F383" t="str">
            <v>https://iist.hosei.ac.jp/faculties/</v>
          </cell>
          <cell r="G383" t="str">
            <v>mandatory</v>
          </cell>
          <cell r="H383" t="str">
            <v>https://iist.hosei.ac.jp/faculties/</v>
          </cell>
          <cell r="I383" t="str">
            <v>該当しない
N/A</v>
          </cell>
        </row>
        <row r="384">
          <cell r="A384" t="str">
            <v>2702A</v>
          </cell>
          <cell r="B384" t="str">
            <v>Hosei University</v>
          </cell>
          <cell r="C384" t="str">
            <v>Science and Engineering</v>
          </cell>
          <cell r="D384" t="str">
            <v>IIST(Institute of Integrated Science and Technology)</v>
          </cell>
          <cell r="E384" t="str">
            <v>mandatory</v>
          </cell>
          <cell r="F384" t="str">
            <v>https://iist.hosei.ac.jp/faculties/</v>
          </cell>
          <cell r="G384" t="str">
            <v>mandatory</v>
          </cell>
          <cell r="H384" t="str">
            <v>https://iist.hosei.ac.jp/faculties/</v>
          </cell>
          <cell r="I384" t="str">
            <v>該当しない
N/A</v>
          </cell>
        </row>
        <row r="385">
          <cell r="A385" t="str">
            <v>4701A</v>
          </cell>
          <cell r="B385" t="str">
            <v>Toyohashi University of Technology</v>
          </cell>
          <cell r="C385" t="str">
            <v>Graduate school of Engineering</v>
          </cell>
          <cell r="D385" t="str">
            <v>Department of Mechanical Engineering</v>
          </cell>
          <cell r="E385" t="str">
            <v>mandatory</v>
          </cell>
          <cell r="F385" t="str">
            <v>https://www.tut.ac.jp/english/schools/faculty/me/index.html</v>
          </cell>
          <cell r="G385" t="str">
            <v>mandatory</v>
          </cell>
          <cell r="H385" t="str">
            <v>https://www.tut.ac.jp/english/schools/faculty/me/index.html</v>
          </cell>
          <cell r="I385" t="str">
            <v>該当しない
N/A</v>
          </cell>
        </row>
        <row r="386">
          <cell r="A386" t="str">
            <v>4701B</v>
          </cell>
          <cell r="B386" t="str">
            <v>Toyohashi University of Technology</v>
          </cell>
          <cell r="C386" t="str">
            <v>Graduate school of Engineering</v>
          </cell>
          <cell r="D386" t="str">
            <v xml:space="preserve">Department of Electrical and Electronic Information Engineering </v>
          </cell>
          <cell r="E386" t="str">
            <v>mandatory</v>
          </cell>
          <cell r="F386" t="str">
            <v>https://www.tut.ac.jp/english/schools/faculty/ee/index.html</v>
          </cell>
          <cell r="G386" t="str">
            <v>mandatory</v>
          </cell>
          <cell r="H386" t="str">
            <v>https://www.tut.ac.jp/english/schools/faculty/ee/index.html</v>
          </cell>
          <cell r="I386" t="str">
            <v>該当しない
N/A</v>
          </cell>
        </row>
        <row r="387">
          <cell r="A387" t="str">
            <v>4701C</v>
          </cell>
          <cell r="B387" t="str">
            <v>Toyohashi University of Technology</v>
          </cell>
          <cell r="C387" t="str">
            <v>Graduate school of Engineering</v>
          </cell>
          <cell r="D387" t="str">
            <v>Department of Computer Science and Engineering</v>
          </cell>
          <cell r="E387" t="str">
            <v>mandatory</v>
          </cell>
          <cell r="F387" t="str">
            <v>https://www.tut.ac.jp/english/schools/faculty/cs/index.html</v>
          </cell>
          <cell r="G387" t="str">
            <v>mandatory</v>
          </cell>
          <cell r="H387" t="str">
            <v>https://www.tut.ac.jp/english/schools/faculty/cs/index.html</v>
          </cell>
          <cell r="I387" t="str">
            <v>該当しない
N/A</v>
          </cell>
        </row>
        <row r="388">
          <cell r="A388" t="str">
            <v>4701D</v>
          </cell>
          <cell r="B388" t="str">
            <v>Toyohashi University of Technology</v>
          </cell>
          <cell r="C388" t="str">
            <v>Graduate school of Engineering</v>
          </cell>
          <cell r="D388" t="str">
            <v>Department of Applied Chemistry and Life Science</v>
          </cell>
          <cell r="E388" t="str">
            <v>mandatory</v>
          </cell>
          <cell r="F388" t="str">
            <v>https://www.tut.ac.jp/english/schools/faculty/chem/index.html</v>
          </cell>
          <cell r="G388" t="str">
            <v>mandatory</v>
          </cell>
          <cell r="H388" t="str">
            <v>https://www.tut.ac.jp/english/schools/faculty/chem/index.html</v>
          </cell>
          <cell r="I388" t="str">
            <v>該当しない
N/A</v>
          </cell>
        </row>
        <row r="389">
          <cell r="A389" t="str">
            <v>4701E</v>
          </cell>
          <cell r="B389" t="str">
            <v>Toyohashi University of Technology</v>
          </cell>
          <cell r="C389" t="str">
            <v>Graduate school of Engineering</v>
          </cell>
          <cell r="D389" t="str">
            <v>Department of Architecture and Civil Engineering</v>
          </cell>
          <cell r="E389" t="str">
            <v>mandatory</v>
          </cell>
          <cell r="F389" t="str">
            <v>https://www.tut.ac.jp/english/schools/faculty/ace/index.html</v>
          </cell>
          <cell r="G389" t="str">
            <v>mandatory</v>
          </cell>
          <cell r="H389" t="str">
            <v>https://www.tut.ac.jp/english/schools/faculty/ace/index.html</v>
          </cell>
          <cell r="I389" t="str">
            <v>該当しない
N/A</v>
          </cell>
        </row>
        <row r="390">
          <cell r="A390" t="str">
            <v>0102A</v>
          </cell>
          <cell r="B390" t="str">
            <v>Hokkaido University</v>
          </cell>
          <cell r="C390" t="str">
            <v>Graduate School of Environmental Science</v>
          </cell>
          <cell r="D390" t="str">
            <v>Division of Environmental Science Development</v>
          </cell>
          <cell r="E390" t="str">
            <v>mandatory</v>
          </cell>
          <cell r="F390" t="str">
            <v>https://www.ees.hokudai.ac.jp/division/kigaku/modules/courses/index.html?easiestml_lang=en</v>
          </cell>
          <cell r="G390" t="str">
            <v>mandatory</v>
          </cell>
          <cell r="H390" t="str">
            <v>https://www.ees.hokudai.ac.jp/division/kigaku/modules/courses/index.html?easiestml_lang=en</v>
          </cell>
          <cell r="I390"/>
        </row>
        <row r="391">
          <cell r="A391" t="str">
            <v>0104A</v>
          </cell>
          <cell r="B391" t="str">
            <v>Hokkaido University</v>
          </cell>
          <cell r="C391" t="str">
            <v>Graduate School of Engineering</v>
          </cell>
          <cell r="D391" t="str">
            <v>English Engineering Education program(e3)
【Division of Applied Physics】</v>
          </cell>
          <cell r="E391" t="str">
            <v>mandatory</v>
          </cell>
          <cell r="F391" t="str">
            <v>https://www.eng.hokudai.ac.jp/english/division/graduate.php#c111</v>
          </cell>
          <cell r="G391" t="str">
            <v>mandatory</v>
          </cell>
          <cell r="H391" t="str">
            <v>https://www.eng.hokudai.ac.jp/english/division/graduate.php#c111</v>
          </cell>
          <cell r="I391" t="str">
            <v>該当しない
N/A</v>
          </cell>
        </row>
        <row r="392">
          <cell r="A392" t="str">
            <v>0104B</v>
          </cell>
          <cell r="B392" t="str">
            <v>Hokkaido University</v>
          </cell>
          <cell r="C392" t="str">
            <v>Graduate School of Engineering</v>
          </cell>
          <cell r="D392" t="str">
            <v>English Engineering Education program(e3)
【Division of Materials Science and Engineering】</v>
          </cell>
          <cell r="E392" t="str">
            <v>mandatory</v>
          </cell>
          <cell r="F392" t="str">
            <v>https://www.eng.hokudai.ac.jp/english/division/graduate.php#c115</v>
          </cell>
          <cell r="G392" t="str">
            <v>mandatory</v>
          </cell>
          <cell r="H392" t="str">
            <v>https://www.eng.hokudai.ac.jp/english/division/graduate.php#c115</v>
          </cell>
          <cell r="I392" t="str">
            <v>該当しない
N/A</v>
          </cell>
        </row>
        <row r="393">
          <cell r="A393" t="str">
            <v>0104C</v>
          </cell>
          <cell r="B393" t="str">
            <v>Hokkaido University</v>
          </cell>
          <cell r="C393" t="str">
            <v>Graduate School of Engineering</v>
          </cell>
          <cell r="D393" t="str">
            <v>English Engineering Education program(e3)
【Division of Mechanical and Space Engineering】</v>
          </cell>
          <cell r="E393" t="str">
            <v>mandatory</v>
          </cell>
          <cell r="F393" t="str">
            <v>https://www.eng.hokudai.ac.jp/english/division/graduate.php#c121</v>
          </cell>
          <cell r="G393" t="str">
            <v>mandatory</v>
          </cell>
          <cell r="H393" t="str">
            <v>https://www.eng.hokudai.ac.jp/english/division/graduate.php#c121</v>
          </cell>
          <cell r="I393" t="str">
            <v>該当しない
N/A</v>
          </cell>
        </row>
        <row r="394">
          <cell r="A394" t="str">
            <v>0104D</v>
          </cell>
          <cell r="B394" t="str">
            <v>Hokkaido University</v>
          </cell>
          <cell r="C394" t="str">
            <v>Graduate School of Engineering</v>
          </cell>
          <cell r="D394" t="str">
            <v>English Engineering Education program(e3)
【Division of Human Mechanical Systems and Design】</v>
          </cell>
          <cell r="E394" t="str">
            <v>mandatory</v>
          </cell>
          <cell r="F394" t="str">
            <v>https://www.eng.hokudai.ac.jp/english/division/graduate.php#c122</v>
          </cell>
          <cell r="G394" t="str">
            <v>mandatory</v>
          </cell>
          <cell r="H394" t="str">
            <v>https://www.eng.hokudai.ac.jp/english/division/graduate.php#c122</v>
          </cell>
          <cell r="I394" t="str">
            <v>該当しない
N/A</v>
          </cell>
        </row>
        <row r="395">
          <cell r="A395" t="str">
            <v>0104E</v>
          </cell>
          <cell r="B395" t="str">
            <v>Hokkaido University</v>
          </cell>
          <cell r="C395" t="str">
            <v>Graduate School of Engineering</v>
          </cell>
          <cell r="D395" t="str">
            <v>English Engineering Education program(e3)
【Division of Energy and Environmental Systems】</v>
          </cell>
          <cell r="E395" t="str">
            <v>mandatory</v>
          </cell>
          <cell r="F395" t="str">
            <v>https://www.eng.hokudai.ac.jp/english/division/graduate.php#c123</v>
          </cell>
          <cell r="G395" t="str">
            <v>mandatory</v>
          </cell>
          <cell r="H395" t="str">
            <v>https://www.eng.hokudai.ac.jp/english/division/graduate.php#c123</v>
          </cell>
          <cell r="I395" t="str">
            <v>該当しない
N/A</v>
          </cell>
        </row>
        <row r="396">
          <cell r="A396" t="str">
            <v>0104F</v>
          </cell>
          <cell r="B396" t="str">
            <v>Hokkaido University</v>
          </cell>
          <cell r="C396" t="str">
            <v>Graduate School of Engineering</v>
          </cell>
          <cell r="D396" t="str">
            <v>English Engineering Education program(e3)
【Division of Quantum Science and Engineering】</v>
          </cell>
          <cell r="E396" t="str">
            <v>mandatory</v>
          </cell>
          <cell r="F396" t="str">
            <v>https://www.eng.hokudai.ac.jp/english/division/graduate.php#c124</v>
          </cell>
          <cell r="G396" t="str">
            <v>mandatory</v>
          </cell>
          <cell r="H396" t="str">
            <v>https://www.eng.hokudai.ac.jp/english/division/graduate.php#c124</v>
          </cell>
          <cell r="I396" t="str">
            <v>該当しない
N/A</v>
          </cell>
        </row>
        <row r="397">
          <cell r="A397" t="str">
            <v>0104G</v>
          </cell>
          <cell r="B397" t="str">
            <v>Hokkaido University</v>
          </cell>
          <cell r="C397" t="str">
            <v>Graduate School of Engineering</v>
          </cell>
          <cell r="D397" t="str">
            <v>English Engineering Education program(e3)
【Division of Field Engineering for the Environment】</v>
          </cell>
          <cell r="E397" t="str">
            <v>mandatory</v>
          </cell>
          <cell r="F397" t="str">
            <v>https://www.eng.hokudai.ac.jp/english/division/graduate.php#c131</v>
          </cell>
          <cell r="G397" t="str">
            <v>mandatory</v>
          </cell>
          <cell r="H397" t="str">
            <v>https://www.eng.hokudai.ac.jp/english/division/graduate.php#c131</v>
          </cell>
          <cell r="I397" t="str">
            <v>該当しない
N/A</v>
          </cell>
        </row>
        <row r="398">
          <cell r="A398" t="str">
            <v>0104H</v>
          </cell>
          <cell r="B398" t="str">
            <v>Hokkaido University</v>
          </cell>
          <cell r="C398" t="str">
            <v>Graduate School of Engineering</v>
          </cell>
          <cell r="D398" t="str">
            <v>English Engineering Education program(e3)
【Division of Engineering and Policy for Sustainable Environment】</v>
          </cell>
          <cell r="E398" t="str">
            <v>mandatory</v>
          </cell>
          <cell r="F398" t="str">
            <v>https://www.eng.hokudai.ac.jp/english/division/graduate.php#c132</v>
          </cell>
          <cell r="G398" t="str">
            <v>mandatory</v>
          </cell>
          <cell r="H398" t="str">
            <v>https://www.eng.hokudai.ac.jp/english/division/graduate.php#c132</v>
          </cell>
          <cell r="I398" t="str">
            <v>該当しない
N/A</v>
          </cell>
        </row>
        <row r="399">
          <cell r="A399" t="str">
            <v>0104I</v>
          </cell>
          <cell r="B399" t="str">
            <v>Hokkaido University</v>
          </cell>
          <cell r="C399" t="str">
            <v>Graduate School of Engineering</v>
          </cell>
          <cell r="D399" t="str">
            <v>English Engineering Education program(e3)
【Division of Architectural and Structural Design】</v>
          </cell>
          <cell r="E399" t="str">
            <v>mandatory</v>
          </cell>
          <cell r="F399" t="str">
            <v>https://www.eng.hokudai.ac.jp/english/division/graduate.php#c133</v>
          </cell>
          <cell r="G399" t="str">
            <v>mandatory</v>
          </cell>
          <cell r="H399" t="str">
            <v>https://www.eng.hokudai.ac.jp/english/division/graduate.php#c133</v>
          </cell>
          <cell r="I399" t="str">
            <v>該当しない
N/A</v>
          </cell>
        </row>
        <row r="400">
          <cell r="A400" t="str">
            <v>0104J</v>
          </cell>
          <cell r="B400" t="str">
            <v>Hokkaido University</v>
          </cell>
          <cell r="C400" t="str">
            <v>Graduate School of Engineering</v>
          </cell>
          <cell r="D400" t="str">
            <v>English Engineering Education program(e3)
【Division of Human Environmental Systems 】</v>
          </cell>
          <cell r="E400" t="str">
            <v>mandatory</v>
          </cell>
          <cell r="F400" t="str">
            <v>https://www.eng.hokudai.ac.jp/english/division/graduate.php#c134</v>
          </cell>
          <cell r="G400" t="str">
            <v>mandatory</v>
          </cell>
          <cell r="H400" t="str">
            <v>https://www.eng.hokudai.ac.jp/english/division/graduate.php#c134</v>
          </cell>
          <cell r="I400" t="str">
            <v>該当しない
N/A</v>
          </cell>
        </row>
        <row r="401">
          <cell r="A401" t="str">
            <v>0104K</v>
          </cell>
          <cell r="B401" t="str">
            <v>Hokkaido University</v>
          </cell>
          <cell r="C401" t="str">
            <v>Graduate School of Engineering</v>
          </cell>
          <cell r="D401" t="str">
            <v>English Engineering Education program(e3)
【Division of Environmental Engineering】</v>
          </cell>
          <cell r="E401" t="str">
            <v>mandatory</v>
          </cell>
          <cell r="F401" t="str">
            <v>https://www.eng.hokudai.ac.jp/english/division/graduate.php#c135</v>
          </cell>
          <cell r="G401" t="str">
            <v>mandatory</v>
          </cell>
          <cell r="H401" t="str">
            <v>https://www.eng.hokudai.ac.jp/english/division/graduate.php#c135</v>
          </cell>
          <cell r="I401" t="str">
            <v>該当しない
N/A</v>
          </cell>
        </row>
        <row r="402">
          <cell r="A402" t="str">
            <v>0104L</v>
          </cell>
          <cell r="B402" t="str">
            <v>Hokkaido University</v>
          </cell>
          <cell r="C402" t="str">
            <v>Graduate School of Engineering</v>
          </cell>
          <cell r="D402" t="str">
            <v>English Engineering Education program(e3)
【Division of Sustainable Resources Engineering】</v>
          </cell>
          <cell r="E402" t="str">
            <v>mandatory</v>
          </cell>
          <cell r="F402" t="str">
            <v>https://www.eng.hokudai.ac.jp/english/division/graduate.php#c136</v>
          </cell>
          <cell r="G402" t="str">
            <v>mandatory</v>
          </cell>
          <cell r="H402" t="str">
            <v>https://www.eng.hokudai.ac.jp/english/division/graduate.php#c136</v>
          </cell>
          <cell r="I402" t="str">
            <v>該当しない
N/A</v>
          </cell>
        </row>
        <row r="403">
          <cell r="A403" t="str">
            <v>0104M</v>
          </cell>
          <cell r="B403" t="str">
            <v>Hokkaido University</v>
          </cell>
          <cell r="C403" t="str">
            <v>Graduate School of Engineering</v>
          </cell>
          <cell r="D403" t="str">
            <v>English Engineering Education program(e3)
【Cooperative Program for Resources Engineering】</v>
          </cell>
          <cell r="E403" t="str">
            <v>mandatory</v>
          </cell>
          <cell r="F403" t="str">
            <v>https://www.eng.hokudai.ac.jp/english/division/graduate.php#c137</v>
          </cell>
          <cell r="G403"/>
          <cell r="H403"/>
          <cell r="I403" t="str">
            <v>該当しない
N/A</v>
          </cell>
        </row>
        <row r="404">
          <cell r="A404" t="str">
            <v>0103A</v>
          </cell>
          <cell r="B404" t="str">
            <v>Hokkaido University</v>
          </cell>
          <cell r="C404" t="str">
            <v>Graduate school of Economics and Business</v>
          </cell>
          <cell r="D404" t="str">
            <v>Devision of Modern Economics and Business Administration
Master's Program
Doctoral Course
Specialized Course
-Economic Policy Course
-Business Management Course</v>
          </cell>
          <cell r="E404" t="str">
            <v>mandatory</v>
          </cell>
          <cell r="F404" t="str">
            <v>https://www.econ.hokudai.ac.jp/en/archives/professors</v>
          </cell>
          <cell r="G404"/>
          <cell r="H404"/>
          <cell r="I404" t="str">
            <v>該当しない
N/A</v>
          </cell>
        </row>
        <row r="405">
          <cell r="A405" t="str">
            <v>0109A</v>
          </cell>
          <cell r="B405" t="str">
            <v>Hokkaido University</v>
          </cell>
          <cell r="C405" t="str">
            <v>Graduate school of Life Science</v>
          </cell>
          <cell r="D405" t="str">
            <v>Transdisplinary  Life Science Course ,Biosystems Science Course, Division of Soft Matter</v>
          </cell>
          <cell r="E405" t="str">
            <v>mandatory</v>
          </cell>
          <cell r="F405"/>
          <cell r="G405" t="str">
            <v>mandatory</v>
          </cell>
          <cell r="H405"/>
          <cell r="I405" t="str">
            <v>該当しない
N/A</v>
          </cell>
        </row>
        <row r="406">
          <cell r="A406" t="str">
            <v>0109B</v>
          </cell>
          <cell r="B406" t="str">
            <v>Hokkaido University</v>
          </cell>
          <cell r="C406" t="str">
            <v>Graduate school of Life Science</v>
          </cell>
          <cell r="D406" t="str">
            <v>Biosystems Science Course</v>
          </cell>
          <cell r="E406" t="str">
            <v>mandatory</v>
          </cell>
          <cell r="F406"/>
          <cell r="G406" t="str">
            <v>mandatory</v>
          </cell>
          <cell r="H406"/>
          <cell r="I406" t="str">
            <v>該当しない
N/A</v>
          </cell>
        </row>
        <row r="407">
          <cell r="A407" t="str">
            <v>0110A</v>
          </cell>
          <cell r="B407" t="str">
            <v>Hokkaido University</v>
          </cell>
          <cell r="C407" t="str">
            <v>Graduate school of Science</v>
          </cell>
          <cell r="D407"/>
          <cell r="E407" t="str">
            <v>mandatory</v>
          </cell>
          <cell r="F407"/>
          <cell r="G407" t="str">
            <v>mandatory</v>
          </cell>
          <cell r="H407"/>
          <cell r="I407" t="str">
            <v>該当しない
N/A</v>
          </cell>
        </row>
        <row r="408">
          <cell r="A408" t="str">
            <v>0106A</v>
          </cell>
          <cell r="B408" t="str">
            <v>Hokkaido University</v>
          </cell>
          <cell r="C408" t="str">
            <v>Graduate school of Veterinary Medicine</v>
          </cell>
          <cell r="D408" t="str">
            <v>Veterinary Medicine</v>
          </cell>
          <cell r="E408"/>
          <cell r="F408"/>
          <cell r="G408" t="str">
            <v>mandatory</v>
          </cell>
          <cell r="H408" t="str">
            <v>https://www.vetmed.hokudai.ac.jp/en/veterinarymedicine/detail/</v>
          </cell>
          <cell r="I408"/>
        </row>
        <row r="409">
          <cell r="A409" t="str">
            <v>0105A</v>
          </cell>
          <cell r="B409" t="str">
            <v>Hokkaido University</v>
          </cell>
          <cell r="C409" t="str">
            <v>Graduate school of Infectious Diseases</v>
          </cell>
          <cell r="D409" t="str">
            <v>Infectious Diseases</v>
          </cell>
          <cell r="E409"/>
          <cell r="F409"/>
          <cell r="G409" t="str">
            <v>mandatory</v>
          </cell>
          <cell r="H409" t="str">
            <v>https://www.infectdis.hokudai.ac.jp/en/detail/</v>
          </cell>
          <cell r="I409"/>
        </row>
        <row r="410">
          <cell r="A410" t="str">
            <v>0107A</v>
          </cell>
          <cell r="B410" t="str">
            <v>Hokkaido University</v>
          </cell>
          <cell r="C410" t="str">
            <v>Graduate School of Fisheries Sciences</v>
          </cell>
          <cell r="D410" t="str">
            <v>Marine Bioresource and Environmental Science</v>
          </cell>
          <cell r="E410" t="str">
            <v>mandatory</v>
          </cell>
          <cell r="F410" t="str">
            <v>https://www2.fish.hokudai.ac.jp/language-english/application-guidelines/</v>
          </cell>
          <cell r="G410" t="str">
            <v>mandatory</v>
          </cell>
          <cell r="H410" t="str">
            <v>https://www2.fish.hokudai.ac.jp/language-english/application-guidelines/</v>
          </cell>
          <cell r="I410" t="str">
            <v>未定
TBD</v>
          </cell>
        </row>
        <row r="411">
          <cell r="A411" t="str">
            <v>0107B</v>
          </cell>
          <cell r="B411" t="str">
            <v>Hokkaido University</v>
          </cell>
          <cell r="C411" t="str">
            <v>Graduate School of Fisheries Sciences</v>
          </cell>
          <cell r="D411" t="str">
            <v>Marine Life Science</v>
          </cell>
          <cell r="E411" t="str">
            <v>mandatory</v>
          </cell>
          <cell r="F411" t="str">
            <v>https://www2.fish.hokudai.ac.jp/language-english/application-guidelines/</v>
          </cell>
          <cell r="G411" t="str">
            <v>mandatory</v>
          </cell>
          <cell r="H411" t="str">
            <v>https://www2.fish.hokudai.ac.jp/language-english/application-guidelines/</v>
          </cell>
          <cell r="I411" t="str">
            <v>未定
TBD</v>
          </cell>
        </row>
        <row r="412">
          <cell r="A412" t="str">
            <v>0108A</v>
          </cell>
          <cell r="B412" t="str">
            <v>Hokkaido University</v>
          </cell>
          <cell r="C412" t="str">
            <v>Graduate School of Agriculture</v>
          </cell>
          <cell r="D412" t="str">
            <v>The Global Education Program for AgriScience for Frontiers</v>
          </cell>
          <cell r="E412" t="str">
            <v>mandatory</v>
          </cell>
          <cell r="F412" t="str">
            <v>http://lab.agr.hokudai.ac.jp/en/spgp/lab/</v>
          </cell>
          <cell r="G412" t="str">
            <v>mandatory</v>
          </cell>
          <cell r="H412" t="str">
            <v>http://lab.agr.hokudai.ac.jp/en/spgp/lab/</v>
          </cell>
          <cell r="I412" t="str">
            <v>未定
TBD</v>
          </cell>
        </row>
        <row r="413">
          <cell r="A413" t="str">
            <v>0101A</v>
          </cell>
          <cell r="B413" t="str">
            <v>Hokkaido University</v>
          </cell>
          <cell r="C413" t="str">
            <v>Graduate School of Global Food Resources [Special entrance exam only for international students]</v>
          </cell>
          <cell r="D413"/>
          <cell r="E413" t="str">
            <v>mandatory</v>
          </cell>
          <cell r="F413" t="str">
            <v>https://www.gfr.hokudai.ac.jp/prospective-students/faculty-staff/</v>
          </cell>
          <cell r="G413" t="str">
            <v>mandatory</v>
          </cell>
          <cell r="H413" t="str">
            <v>https://www.gfr.hokudai.ac.jp/prospective-students/faculty-staff/</v>
          </cell>
          <cell r="I413" t="str">
            <v>未定
TBD</v>
          </cell>
        </row>
        <row r="414">
          <cell r="A414" t="str">
            <v>7401A</v>
          </cell>
          <cell r="B414" t="str">
            <v>The University of Kitakyushu</v>
          </cell>
          <cell r="C414" t="str">
            <v>Graduate school of Environmental Engineering</v>
          </cell>
          <cell r="D414" t="str">
            <v>Graduate Programs in Environmental Systems, Environmental and Ecological systems</v>
          </cell>
          <cell r="E414" t="str">
            <v>mandatory</v>
          </cell>
          <cell r="F414" t="str">
            <v>https://www.kitakyu-u.ac.jp/env/lang-en/admissions.html</v>
          </cell>
          <cell r="G414" t="str">
            <v>PhD candidates are not accepted</v>
          </cell>
          <cell r="H414"/>
          <cell r="I414" t="str">
            <v>該当しない
N/A</v>
          </cell>
        </row>
        <row r="415">
          <cell r="A415" t="str">
            <v>7401B</v>
          </cell>
          <cell r="B415" t="str">
            <v>The University of Kitakyushu</v>
          </cell>
          <cell r="C415" t="str">
            <v>Graduate school of Environmental Engineering</v>
          </cell>
          <cell r="D415" t="str">
            <v>Graduate Programs in Environmental Systems, Environmental and Ecological systems</v>
          </cell>
          <cell r="E415" t="str">
            <v>mandatory</v>
          </cell>
          <cell r="F415" t="str">
            <v>https://www.kitakyu-u.ac.jp/env/lang-en/admissions.html</v>
          </cell>
          <cell r="G415" t="str">
            <v>mandatory</v>
          </cell>
          <cell r="H415" t="str">
            <v>https://www.kitakyu-u.ac.jp/env/lang-en/admissions.html</v>
          </cell>
          <cell r="I415" t="str">
            <v>該当しない
N/A</v>
          </cell>
        </row>
        <row r="416">
          <cell r="A416" t="str">
            <v>7401C</v>
          </cell>
          <cell r="B416" t="str">
            <v>The University of Kitakyushu</v>
          </cell>
          <cell r="C416" t="str">
            <v>Graduate school of Environmental Engineering</v>
          </cell>
          <cell r="D416" t="str">
            <v>Graduate Programs in Environmental Systems, Environmental and Ecological systems</v>
          </cell>
          <cell r="E416" t="str">
            <v>mandatory</v>
          </cell>
          <cell r="F416" t="str">
            <v>https://www.kitakyu-u.ac.jp/env/lang-en/admissions.html</v>
          </cell>
          <cell r="G416" t="str">
            <v>mandatory</v>
          </cell>
          <cell r="H416" t="str">
            <v>https://www.kitakyu-u.ac.jp/env/lang-en/admissions.html</v>
          </cell>
          <cell r="I416" t="str">
            <v>該当しない
N/A</v>
          </cell>
        </row>
        <row r="417">
          <cell r="A417" t="str">
            <v>9201A</v>
          </cell>
          <cell r="B417" t="str">
            <v>Kitami Institute of Technology</v>
          </cell>
          <cell r="C417" t="str">
            <v>Graduate school of Engineering</v>
          </cell>
          <cell r="D417" t="str">
            <v>Cold Regions,  Environmental and Energy Engineering</v>
          </cell>
          <cell r="E417" t="str">
            <v>mandatory</v>
          </cell>
          <cell r="F417" t="str">
            <v>https://www.kitami-it.ac.jp/wp-content/uploads/2022/04/R04sidoukyouin_zenki_en.pdf
※2023年秋入学は未定
*Fall 2023 enrollment is yet to be determined.</v>
          </cell>
          <cell r="G417" t="str">
            <v>mandatory</v>
          </cell>
          <cell r="H417" t="str">
            <v>https://www.kitami-it.ac.jp/wp-content/uploads/2022/04/R04sidoukyouin_kouki_en.pdf
※2023年秋入学は未定
*Fall 2023 enrollment is yet to be determined.</v>
          </cell>
          <cell r="I417"/>
        </row>
        <row r="418">
          <cell r="A418" t="str">
            <v>9201B</v>
          </cell>
          <cell r="B418" t="str">
            <v>Kitami Institute of Technology</v>
          </cell>
          <cell r="C418" t="str">
            <v>Graduate school of Engineering</v>
          </cell>
          <cell r="D418" t="str">
            <v>Master's Course in Computer Sciences, Doctoral Course in Manufacturing Engineering</v>
          </cell>
          <cell r="E418" t="str">
            <v>mandatory</v>
          </cell>
          <cell r="F418" t="str">
            <v>https://www.kitami-it.ac.jp/wp-content/uploads/2022/04/R04sidoukyouin_zenki_en.pdf
※2023年秋入学は未定
*Fall 2023 enrollment is yet to be determined.</v>
          </cell>
          <cell r="G418" t="str">
            <v>not mandatory</v>
          </cell>
          <cell r="H418"/>
          <cell r="I418" t="str">
            <v>未定
TBD</v>
          </cell>
        </row>
        <row r="419">
          <cell r="A419" t="str">
            <v>8101A</v>
          </cell>
          <cell r="B419" t="str">
            <v>Kitasato University</v>
          </cell>
          <cell r="C419" t="str">
            <v>Graduate School of Medical Sciences</v>
          </cell>
          <cell r="D419"/>
          <cell r="E419" t="str">
            <v>mandatory</v>
          </cell>
          <cell r="F419" t="str">
            <v>https://www.kitasato-u.ac.jp/jp/kugsms/research/master/index.html</v>
          </cell>
          <cell r="G419" t="str">
            <v>mandatory</v>
          </cell>
          <cell r="H419" t="str">
            <v>https://www.kitasato-u.ac.jp/jp/kugsms/research/doctor/index.html</v>
          </cell>
          <cell r="I419"/>
        </row>
        <row r="420">
          <cell r="A420" t="str">
            <v>4201A</v>
          </cell>
          <cell r="B420" t="str">
            <v>Nagoya Institute of Technology</v>
          </cell>
          <cell r="C420" t="str">
            <v>Graduate school of　Engineering</v>
          </cell>
          <cell r="D420" t="str">
            <v>Department of Engineering</v>
          </cell>
          <cell r="E420" t="str">
            <v>mandatory</v>
          </cell>
          <cell r="F420" t="str">
            <v>https://www.nitech.ac.jp/examination/mt_files/2023_Master_list%20of%20adviser.pdf</v>
          </cell>
          <cell r="G420" t="str">
            <v>mandatory</v>
          </cell>
          <cell r="H420" t="str">
            <v>https://www.nitech.ac.jp/examination/mt_files/e6f89b06bb1a9e9cad66feb9e773dce9c09d4c94.pdf</v>
          </cell>
          <cell r="I420" t="str">
            <v>該当しない
N/A</v>
          </cell>
        </row>
        <row r="421">
          <cell r="A421" t="str">
            <v>4201B</v>
          </cell>
          <cell r="B421" t="str">
            <v>Nagoya Institute of Technology</v>
          </cell>
          <cell r="C421" t="str">
            <v>Graduate school of　Engineering</v>
          </cell>
          <cell r="D421" t="str">
            <v>Department of Engineering</v>
          </cell>
          <cell r="E421" t="str">
            <v>mandatory</v>
          </cell>
          <cell r="F421" t="str">
            <v>https://www.nitech.ac.jp/examination/mt_files/2023_Master_list%20of%20adviser.pdf</v>
          </cell>
          <cell r="G421" t="str">
            <v>mandatory</v>
          </cell>
          <cell r="H421" t="str">
            <v>https://www.nitech.ac.jp/examination/mt_files/e6f89b06bb1a9e9cad66feb9e773dce9c09d4c94.pdf</v>
          </cell>
          <cell r="I421" t="str">
            <v>該当しない
N/A</v>
          </cell>
        </row>
        <row r="422">
          <cell r="A422" t="str">
            <v>4201C</v>
          </cell>
          <cell r="B422" t="str">
            <v>Nagoya Institute of Technology</v>
          </cell>
          <cell r="C422" t="str">
            <v>Graduate school of　Engineering</v>
          </cell>
          <cell r="D422" t="str">
            <v>Department of Engineering</v>
          </cell>
          <cell r="E422" t="str">
            <v>mandatory</v>
          </cell>
          <cell r="F422" t="str">
            <v>https://www.nitech.ac.jp/examination/mt_files/2023_Master_list%20of%20adviser.pdf</v>
          </cell>
          <cell r="G422" t="str">
            <v>mandatory</v>
          </cell>
          <cell r="H422" t="str">
            <v>https://www.nitech.ac.jp/examination/mt_files/e6f89b06bb1a9e9cad66feb9e773dce9c09d4c94.pdf</v>
          </cell>
          <cell r="I422" t="str">
            <v>該当しない
N/A</v>
          </cell>
        </row>
        <row r="423">
          <cell r="A423" t="str">
            <v>4201D</v>
          </cell>
          <cell r="B423" t="str">
            <v>Nagoya Institute of Technology</v>
          </cell>
          <cell r="C423" t="str">
            <v>Graduate school of　Engineering</v>
          </cell>
          <cell r="D423" t="str">
            <v>Department of Engineering</v>
          </cell>
          <cell r="E423" t="str">
            <v>mandatory</v>
          </cell>
          <cell r="F423" t="str">
            <v>https://www.nitech.ac.jp/examination/mt_files/2023_Master_list%20of%20adviser.pdf</v>
          </cell>
          <cell r="G423" t="str">
            <v>mandatory</v>
          </cell>
          <cell r="H423" t="str">
            <v>https://www.nitech.ac.jp/examination/mt_files/e6f89b06bb1a9e9cad66feb9e773dce9c09d4c94.pdf</v>
          </cell>
          <cell r="I423" t="str">
            <v>該当しない
N/A</v>
          </cell>
        </row>
        <row r="424">
          <cell r="A424" t="str">
            <v>4201E</v>
          </cell>
          <cell r="B424" t="str">
            <v>Nagoya Institute of Technology</v>
          </cell>
          <cell r="C424" t="str">
            <v>Graduate school of　Engineering</v>
          </cell>
          <cell r="D424" t="str">
            <v>Department of Engineering</v>
          </cell>
          <cell r="E424" t="str">
            <v>mandatory</v>
          </cell>
          <cell r="F424" t="str">
            <v>https://www.nitech.ac.jp/examination/mt_files/2023_Master_list%20of%20adviser.pdf</v>
          </cell>
          <cell r="G424" t="str">
            <v>mandatory</v>
          </cell>
          <cell r="H424" t="str">
            <v>https://www.nitech.ac.jp/examination/mt_files/e6f89b06bb1a9e9cad66feb9e773dce9c09d4c94.pdf</v>
          </cell>
          <cell r="I424" t="str">
            <v>該当しない
N/A</v>
          </cell>
        </row>
        <row r="425">
          <cell r="A425" t="str">
            <v>4301A</v>
          </cell>
          <cell r="B425" t="str">
            <v>Nagoya  University  of Commerce and Business</v>
          </cell>
          <cell r="C425" t="str">
            <v>Graduate School of Management</v>
          </cell>
          <cell r="D425" t="str">
            <v>Global Leader Program</v>
          </cell>
          <cell r="E425" t="str">
            <v>not mandatory</v>
          </cell>
          <cell r="F425"/>
          <cell r="G425"/>
          <cell r="H425" t="str">
            <v>N/A</v>
          </cell>
          <cell r="I425" t="str">
            <v>該当しない
N/A</v>
          </cell>
        </row>
        <row r="426">
          <cell r="A426" t="str">
            <v>4301B</v>
          </cell>
          <cell r="B426" t="str">
            <v>Nagoya  University  of Commerce and Business</v>
          </cell>
          <cell r="C426" t="str">
            <v>Graduate School of Management</v>
          </cell>
          <cell r="D426" t="str">
            <v>Global Leader Program</v>
          </cell>
          <cell r="E426" t="str">
            <v>not mandatory</v>
          </cell>
          <cell r="F426"/>
          <cell r="G426"/>
          <cell r="H426" t="str">
            <v>N/A</v>
          </cell>
          <cell r="I426" t="str">
            <v>該当しない
N/A</v>
          </cell>
        </row>
        <row r="427">
          <cell r="A427" t="str">
            <v>3001A</v>
          </cell>
          <cell r="B427" t="str">
            <v>Meiji University</v>
          </cell>
          <cell r="C427" t="str">
            <v>Graduate school of Governance Studies</v>
          </cell>
          <cell r="D427"/>
          <cell r="E427" t="str">
            <v>mandatory</v>
          </cell>
          <cell r="F427" t="str">
            <v>https://www.meiji.ac.jp/cip/english/graduate/governance/faculty.html</v>
          </cell>
          <cell r="G427"/>
          <cell r="H427"/>
          <cell r="I427" t="str">
            <v>該当しない
N/A</v>
          </cell>
        </row>
        <row r="428">
          <cell r="A428" t="str">
            <v>6601A</v>
          </cell>
          <cell r="B428" t="str">
            <v>Naruto University of Education</v>
          </cell>
          <cell r="C428" t="str">
            <v>Graduate School of Educaiton</v>
          </cell>
          <cell r="D428" t="str">
            <v>Global Education</v>
          </cell>
          <cell r="E428" t="str">
            <v>not mandatory</v>
          </cell>
          <cell r="F428" t="str">
            <v>http://www.naruto-u.ac.jp/schools/global/staff/index_en.html</v>
          </cell>
          <cell r="G428"/>
          <cell r="H428"/>
          <cell r="I428" t="str">
            <v>未定
TBD</v>
          </cell>
        </row>
        <row r="429">
          <cell r="A429" t="str">
            <v>6601B</v>
          </cell>
          <cell r="B429" t="str">
            <v>Naruto University of Education</v>
          </cell>
          <cell r="C429" t="str">
            <v>Graduate School of Educaiton</v>
          </cell>
          <cell r="D429" t="str">
            <v>Global Education</v>
          </cell>
          <cell r="E429" t="str">
            <v>not mandatory</v>
          </cell>
          <cell r="F429" t="str">
            <v>http://www.naruto-u.ac.jp/schools/global/staff/index_en.html</v>
          </cell>
          <cell r="G429"/>
          <cell r="H429"/>
          <cell r="I429" t="str">
            <v>未定
TBD</v>
          </cell>
        </row>
        <row r="430">
          <cell r="A430" t="str">
            <v>6601C</v>
          </cell>
          <cell r="B430" t="str">
            <v>Naruto University of Education</v>
          </cell>
          <cell r="C430" t="str">
            <v>Graduate School of Educaiton</v>
          </cell>
          <cell r="D430" t="str">
            <v>Global Education</v>
          </cell>
          <cell r="E430" t="str">
            <v>not mandatory</v>
          </cell>
          <cell r="F430" t="str">
            <v>http://www.naruto-u.ac.jp/schools/global/staff/index_en.html</v>
          </cell>
          <cell r="G430"/>
          <cell r="H430"/>
          <cell r="I430" t="str">
            <v>未定
TBD</v>
          </cell>
        </row>
        <row r="431">
          <cell r="A431" t="str">
            <v>9301A</v>
          </cell>
          <cell r="B431" t="str">
            <v>Rakuno Gakuen University</v>
          </cell>
          <cell r="C431" t="str">
            <v>Graduate School of Veterinary Medicine</v>
          </cell>
          <cell r="D431" t="str">
            <v>Master's Course Veterinary Science</v>
          </cell>
          <cell r="E431" t="str">
            <v>not mandatory</v>
          </cell>
          <cell r="F431"/>
          <cell r="G431"/>
          <cell r="H431"/>
          <cell r="I431" t="str">
            <v>該当しない
N/A</v>
          </cell>
        </row>
        <row r="432">
          <cell r="A432" t="str">
            <v>9301B</v>
          </cell>
          <cell r="B432" t="str">
            <v>Rakuno Gakuen University</v>
          </cell>
          <cell r="C432" t="str">
            <v>Graduate School of Veterinary Medicine</v>
          </cell>
          <cell r="D432" t="str">
            <v>Master's Course Veterinary Science</v>
          </cell>
          <cell r="E432" t="str">
            <v>not mandatory</v>
          </cell>
          <cell r="F432"/>
          <cell r="G432"/>
          <cell r="H432"/>
          <cell r="I432" t="str">
            <v>該当しない
N/A</v>
          </cell>
        </row>
        <row r="433">
          <cell r="A433" t="str">
            <v>9302A</v>
          </cell>
          <cell r="B433" t="str">
            <v>Rakuno Gakuen University</v>
          </cell>
          <cell r="C433" t="str">
            <v>Graduate School of Dairy Science</v>
          </cell>
          <cell r="D433" t="str">
            <v>Master's Course Food and Nutrition Science</v>
          </cell>
          <cell r="E433" t="str">
            <v>not mandatory</v>
          </cell>
          <cell r="F433"/>
          <cell r="G433"/>
          <cell r="H433"/>
          <cell r="I433" t="str">
            <v>該当しない
N/A</v>
          </cell>
        </row>
        <row r="434">
          <cell r="A434" t="str">
            <v>9302B</v>
          </cell>
          <cell r="B434" t="str">
            <v>Rakuno Gakuen University</v>
          </cell>
          <cell r="C434" t="str">
            <v>Graduate School of Dairy Science</v>
          </cell>
          <cell r="D434" t="str">
            <v>Doctoral Course Food Production and Utility Development</v>
          </cell>
          <cell r="E434"/>
          <cell r="F434"/>
          <cell r="G434" t="str">
            <v>not mandatory</v>
          </cell>
          <cell r="H434"/>
          <cell r="I434" t="str">
            <v>該当しない
N/A</v>
          </cell>
        </row>
        <row r="435">
          <cell r="A435" t="str">
            <v>9302C</v>
          </cell>
          <cell r="B435" t="str">
            <v>Rakuno Gakuen University</v>
          </cell>
          <cell r="C435" t="str">
            <v>Graduate School of Dairy Science</v>
          </cell>
          <cell r="D435" t="str">
            <v>Doctoral Course Food Production and Utility Development</v>
          </cell>
          <cell r="E435"/>
          <cell r="F435"/>
          <cell r="G435" t="str">
            <v>not mandatory</v>
          </cell>
          <cell r="H435"/>
          <cell r="I435" t="str">
            <v>該当しない
N/A</v>
          </cell>
        </row>
        <row r="436">
          <cell r="A436" t="str">
            <v>9301C</v>
          </cell>
          <cell r="B436" t="str">
            <v>Rakuno Gakuen University</v>
          </cell>
          <cell r="C436" t="str">
            <v>Graduate School of Veterinary Medicine</v>
          </cell>
          <cell r="D436" t="str">
            <v>Doctoral Course of Veterinary Medicine</v>
          </cell>
          <cell r="E436"/>
          <cell r="F436"/>
          <cell r="G436" t="str">
            <v>not mandatory</v>
          </cell>
          <cell r="H436"/>
          <cell r="I436" t="str">
            <v>該当しない
N/A</v>
          </cell>
        </row>
        <row r="437">
          <cell r="A437" t="str">
            <v>9301D</v>
          </cell>
          <cell r="B437" t="str">
            <v>Rakuno Gakuen University</v>
          </cell>
          <cell r="C437" t="str">
            <v>Graduate School of Veterinary Medicine</v>
          </cell>
          <cell r="D437" t="str">
            <v>Doctoral Course of Veterinary Medicine</v>
          </cell>
          <cell r="E437"/>
          <cell r="F437"/>
          <cell r="G437" t="str">
            <v>not mandatory</v>
          </cell>
          <cell r="H437"/>
          <cell r="I437" t="str">
            <v>該当しない
N/A</v>
          </cell>
        </row>
        <row r="438">
          <cell r="A438" t="str">
            <v>9301E</v>
          </cell>
          <cell r="B438" t="str">
            <v>Rakuno Gakuen University</v>
          </cell>
          <cell r="C438" t="str">
            <v>Graduate School of Veterinary Medicine</v>
          </cell>
          <cell r="D438" t="str">
            <v>Doctoral Course of Veterinary Medicine</v>
          </cell>
          <cell r="E438"/>
          <cell r="F438"/>
          <cell r="G438" t="str">
            <v>not mandatory</v>
          </cell>
          <cell r="H438"/>
          <cell r="I438" t="str">
            <v>該当しない
N/A</v>
          </cell>
        </row>
        <row r="439">
          <cell r="A439" t="str">
            <v>9301F</v>
          </cell>
          <cell r="B439" t="str">
            <v>Rakuno Gakuen University</v>
          </cell>
          <cell r="C439" t="str">
            <v>Graduate School of Veterinary Medicine</v>
          </cell>
          <cell r="D439" t="str">
            <v>Doctoral Course of Veterinary Medicine</v>
          </cell>
          <cell r="E439"/>
          <cell r="F439"/>
          <cell r="G439" t="str">
            <v>not mandatory</v>
          </cell>
          <cell r="H439"/>
          <cell r="I439" t="str">
            <v>該当しない
N/A</v>
          </cell>
        </row>
        <row r="440">
          <cell r="A440" t="str">
            <v>9301G</v>
          </cell>
          <cell r="B440" t="str">
            <v>Rakuno Gakuen University</v>
          </cell>
          <cell r="C440" t="str">
            <v>Graduate School of Veterinary Medicine</v>
          </cell>
          <cell r="D440" t="str">
            <v>Doctoral Course of Veterinary Medicine</v>
          </cell>
          <cell r="E440"/>
          <cell r="F440"/>
          <cell r="G440" t="str">
            <v>not mandatory</v>
          </cell>
          <cell r="H440"/>
          <cell r="I440" t="str">
            <v>該当しない
N/A</v>
          </cell>
        </row>
        <row r="441">
          <cell r="A441" t="str">
            <v>9301H</v>
          </cell>
          <cell r="B441" t="str">
            <v>Rakuno Gakuen University</v>
          </cell>
          <cell r="C441" t="str">
            <v>Graduate School of Veterinary Medicine</v>
          </cell>
          <cell r="D441" t="str">
            <v>Doctoral Course of Veterinary Medicine</v>
          </cell>
          <cell r="E441"/>
          <cell r="F441"/>
          <cell r="G441" t="str">
            <v>not mandatory</v>
          </cell>
          <cell r="H441"/>
          <cell r="I441" t="str">
            <v>該当しない
N/A</v>
          </cell>
        </row>
        <row r="442">
          <cell r="A442" t="str">
            <v>9301I</v>
          </cell>
          <cell r="B442" t="str">
            <v>Rakuno Gakuen University</v>
          </cell>
          <cell r="C442" t="str">
            <v>Graduate School of Veterinary Medicine</v>
          </cell>
          <cell r="D442" t="str">
            <v>Doctoral Course of Veterinary Medicine</v>
          </cell>
          <cell r="E442"/>
          <cell r="F442"/>
          <cell r="G442" t="str">
            <v>not mandatory</v>
          </cell>
          <cell r="H442"/>
          <cell r="I442" t="str">
            <v>該当しない
N/A</v>
          </cell>
        </row>
        <row r="443">
          <cell r="A443" t="str">
            <v>9301J</v>
          </cell>
          <cell r="B443" t="str">
            <v>Rakuno Gakuen University</v>
          </cell>
          <cell r="C443" t="str">
            <v>Graduate School of Veterinary Medicine</v>
          </cell>
          <cell r="D443" t="str">
            <v>Doctoral Course of Veterinary Medicine</v>
          </cell>
          <cell r="E443"/>
          <cell r="F443"/>
          <cell r="G443" t="str">
            <v>not mandatory</v>
          </cell>
          <cell r="H443"/>
          <cell r="I443" t="str">
            <v>該当しない
N/A</v>
          </cell>
        </row>
        <row r="444">
          <cell r="A444" t="str">
            <v>9302D</v>
          </cell>
          <cell r="B444" t="str">
            <v>Rakuno Gakuen University</v>
          </cell>
          <cell r="C444" t="str">
            <v>Graduate School of Dairy Science</v>
          </cell>
          <cell r="D444" t="str">
            <v>Dairy Science Master's Course</v>
          </cell>
          <cell r="E444" t="str">
            <v>not mandatory</v>
          </cell>
          <cell r="F444"/>
          <cell r="G444"/>
          <cell r="H444"/>
          <cell r="I444" t="str">
            <v>該当しない
N/A</v>
          </cell>
        </row>
        <row r="445">
          <cell r="A445" t="str">
            <v>9302E</v>
          </cell>
          <cell r="B445" t="str">
            <v>Rakuno Gakuen University</v>
          </cell>
          <cell r="C445" t="str">
            <v>Graduate School of Dairy Science</v>
          </cell>
          <cell r="D445" t="str">
            <v>Food Production and Utility Development Doctral Course</v>
          </cell>
          <cell r="E445"/>
          <cell r="F445"/>
          <cell r="G445" t="str">
            <v>not mandatory</v>
          </cell>
          <cell r="H445"/>
          <cell r="I445" t="str">
            <v>該当しない
N/A</v>
          </cell>
        </row>
        <row r="446">
          <cell r="A446" t="str">
            <v>9302F</v>
          </cell>
          <cell r="B446" t="str">
            <v>Rakuno Gakuen University</v>
          </cell>
          <cell r="C446" t="str">
            <v>Graduate School of Dairy Science</v>
          </cell>
          <cell r="D446" t="str">
            <v>Dairy Science Master's Course</v>
          </cell>
          <cell r="E446" t="str">
            <v>not mandatory</v>
          </cell>
          <cell r="F446"/>
          <cell r="G446"/>
          <cell r="H446"/>
          <cell r="I446" t="str">
            <v>該当しない
N/A</v>
          </cell>
        </row>
        <row r="447">
          <cell r="A447" t="str">
            <v>9302G</v>
          </cell>
          <cell r="B447" t="str">
            <v>Rakuno Gakuen University</v>
          </cell>
          <cell r="C447" t="str">
            <v>Graduate School of Dairy Science</v>
          </cell>
          <cell r="D447" t="str">
            <v>Food Production and Utility Development Doctral Course</v>
          </cell>
          <cell r="E447"/>
          <cell r="F447"/>
          <cell r="G447" t="str">
            <v>not mandatory</v>
          </cell>
          <cell r="H447"/>
          <cell r="I447" t="str">
            <v>該当しない
N/A</v>
          </cell>
        </row>
        <row r="448">
          <cell r="A448" t="str">
            <v>9302H</v>
          </cell>
          <cell r="B448" t="str">
            <v>Rakuno Gakuen University</v>
          </cell>
          <cell r="C448" t="str">
            <v>Graduate School of Dairy Science</v>
          </cell>
          <cell r="D448" t="str">
            <v>Dairy Science Master's Course</v>
          </cell>
          <cell r="E448" t="str">
            <v>not mandatory</v>
          </cell>
          <cell r="F448"/>
          <cell r="G448"/>
          <cell r="H448"/>
          <cell r="I448" t="str">
            <v>該当しない
N/A</v>
          </cell>
        </row>
        <row r="449">
          <cell r="A449" t="str">
            <v>9302I</v>
          </cell>
          <cell r="B449" t="str">
            <v>Rakuno Gakuen University</v>
          </cell>
          <cell r="C449" t="str">
            <v>Graduate School of Dairy Science</v>
          </cell>
          <cell r="D449" t="str">
            <v>Dairy Science Master's Course</v>
          </cell>
          <cell r="E449" t="str">
            <v>not mandatory</v>
          </cell>
          <cell r="F449"/>
          <cell r="G449"/>
          <cell r="H449"/>
          <cell r="I449" t="str">
            <v>該当しない
N/A</v>
          </cell>
        </row>
        <row r="450">
          <cell r="A450" t="str">
            <v>9302J</v>
          </cell>
          <cell r="B450" t="str">
            <v>Rakuno Gakuen University</v>
          </cell>
          <cell r="C450" t="str">
            <v>Graduate School of Dairy Science</v>
          </cell>
          <cell r="D450" t="str">
            <v>Dairy Science Master's Course</v>
          </cell>
          <cell r="E450" t="str">
            <v>not mandatory</v>
          </cell>
          <cell r="F450"/>
          <cell r="G450"/>
          <cell r="H450"/>
          <cell r="I450" t="str">
            <v>該当しない
N/A</v>
          </cell>
        </row>
        <row r="451">
          <cell r="A451" t="str">
            <v>9302K</v>
          </cell>
          <cell r="B451" t="str">
            <v>Rakuno Gakuen University</v>
          </cell>
          <cell r="C451" t="str">
            <v>Graduate School of Dairy Science</v>
          </cell>
          <cell r="D451" t="str">
            <v>Food Production and Utility Development Doctral Course</v>
          </cell>
          <cell r="E451"/>
          <cell r="F451"/>
          <cell r="G451" t="str">
            <v>not mandatory</v>
          </cell>
          <cell r="H451"/>
          <cell r="I451" t="str">
            <v>該当しない
N/A</v>
          </cell>
        </row>
        <row r="452">
          <cell r="A452" t="str">
            <v>9302L</v>
          </cell>
          <cell r="B452" t="str">
            <v>Rakuno Gakuen University</v>
          </cell>
          <cell r="C452" t="str">
            <v>Graduate School of Dairy Science</v>
          </cell>
          <cell r="D452" t="str">
            <v>Dairy Science Master's Course</v>
          </cell>
          <cell r="E452" t="str">
            <v>not mandatory</v>
          </cell>
          <cell r="F452"/>
          <cell r="G452"/>
          <cell r="H452"/>
          <cell r="I452" t="str">
            <v>該当しない
N/A</v>
          </cell>
        </row>
        <row r="453">
          <cell r="A453" t="str">
            <v>2901A</v>
          </cell>
          <cell r="B453" t="str">
            <v xml:space="preserve">RIKKYO </v>
          </cell>
          <cell r="C453" t="str">
            <v xml:space="preserve">Graduate School of Business </v>
          </cell>
          <cell r="D453" t="str">
            <v>MIB（Master in International Business ）</v>
          </cell>
          <cell r="E453" t="str">
            <v>not mandatory</v>
          </cell>
          <cell r="F453" t="str">
            <v>N/A</v>
          </cell>
          <cell r="G453"/>
          <cell r="H453"/>
          <cell r="I453" t="str">
            <v>未定
TBD</v>
          </cell>
        </row>
        <row r="454">
          <cell r="A454" t="str">
            <v>2901B</v>
          </cell>
          <cell r="B454" t="str">
            <v xml:space="preserve">RIKKYO </v>
          </cell>
          <cell r="C454" t="str">
            <v xml:space="preserve">Graduate School of Business </v>
          </cell>
          <cell r="D454" t="str">
            <v>Master of Public Management and Administration　Course</v>
          </cell>
          <cell r="E454" t="str">
            <v>not mandatory</v>
          </cell>
          <cell r="F454" t="str">
            <v>N/A</v>
          </cell>
          <cell r="G454"/>
          <cell r="H454"/>
          <cell r="I454" t="str">
            <v>未定
TBD</v>
          </cell>
        </row>
        <row r="455">
          <cell r="A455" t="str">
            <v>2902A</v>
          </cell>
          <cell r="B455" t="str">
            <v xml:space="preserve">RIKKYO </v>
          </cell>
          <cell r="C455" t="str">
            <v>Graduate School of Social Design Studies</v>
          </cell>
          <cell r="D455" t="str">
            <v>Master of Social Development and Administration Course</v>
          </cell>
          <cell r="E455" t="str">
            <v>not mandatory</v>
          </cell>
          <cell r="F455" t="str">
            <v>N/A</v>
          </cell>
          <cell r="G455"/>
          <cell r="H455"/>
          <cell r="I455" t="str">
            <v>未定
TBD</v>
          </cell>
        </row>
        <row r="456">
          <cell r="A456" t="str">
            <v>7501A</v>
          </cell>
          <cell r="B456" t="str">
            <v>Ritsumeikan Asia Pacific University</v>
          </cell>
          <cell r="C456" t="str">
            <v>Graduate school of Management</v>
          </cell>
          <cell r="D456" t="str">
            <v xml:space="preserve">Major of Management / Specialization in Japanese Management </v>
          </cell>
          <cell r="E456" t="str">
            <v>not mandatory</v>
          </cell>
          <cell r="F456"/>
          <cell r="G456" t="str">
            <v>PhD candidates are not accepted</v>
          </cell>
          <cell r="H456" t="str">
            <v>N/A</v>
          </cell>
          <cell r="I456" t="str">
            <v>該当しない
N/A</v>
          </cell>
        </row>
        <row r="457">
          <cell r="A457" t="str">
            <v>7501B</v>
          </cell>
          <cell r="B457" t="str">
            <v>Ritsumeikan Asia Pacific University</v>
          </cell>
          <cell r="C457" t="str">
            <v>Graduate school of Management</v>
          </cell>
          <cell r="D457" t="str">
            <v>Major of Management / Specialization in Accounting and Finance</v>
          </cell>
          <cell r="E457" t="str">
            <v>not mandatory</v>
          </cell>
          <cell r="F457"/>
          <cell r="G457" t="str">
            <v>PhD candidates are not accepted</v>
          </cell>
          <cell r="H457" t="str">
            <v>N/A</v>
          </cell>
          <cell r="I457" t="str">
            <v>該当しない
N/A</v>
          </cell>
        </row>
        <row r="458">
          <cell r="A458" t="str">
            <v>7501C</v>
          </cell>
          <cell r="B458" t="str">
            <v>Ritsumeikan Asia Pacific University</v>
          </cell>
          <cell r="C458" t="str">
            <v>Graduate school of Management</v>
          </cell>
          <cell r="D458" t="str">
            <v>Major of Management / Specialization in Marketing and Management</v>
          </cell>
          <cell r="E458" t="str">
            <v>not mandatory</v>
          </cell>
          <cell r="F458"/>
          <cell r="G458" t="str">
            <v>PhD candidates are not accepted</v>
          </cell>
          <cell r="H458" t="str">
            <v>N/A</v>
          </cell>
          <cell r="I458" t="str">
            <v>該当しない
N/A</v>
          </cell>
        </row>
        <row r="459">
          <cell r="A459" t="str">
            <v>7501D</v>
          </cell>
          <cell r="B459" t="str">
            <v>Ritsumeikan Asia Pacific University</v>
          </cell>
          <cell r="C459" t="str">
            <v>Graduate school of Management</v>
          </cell>
          <cell r="D459" t="str">
            <v>Major of Management / Specialization in Entrepreneurship,Innovation and Operations Management</v>
          </cell>
          <cell r="E459" t="str">
            <v>not mandatory</v>
          </cell>
          <cell r="F459"/>
          <cell r="G459" t="str">
            <v>PhD candidates are not accepted</v>
          </cell>
          <cell r="H459" t="str">
            <v>N/A</v>
          </cell>
          <cell r="I459" t="str">
            <v>該当しない
N/A</v>
          </cell>
        </row>
        <row r="460">
          <cell r="A460" t="str">
            <v>7502A</v>
          </cell>
          <cell r="B460" t="str">
            <v>Ritsumeikan Asia Pacific University</v>
          </cell>
          <cell r="C460" t="str">
            <v>Graduate school of Asia Pacific Studies</v>
          </cell>
          <cell r="D460" t="str">
            <v>International Relations</v>
          </cell>
          <cell r="E460" t="str">
            <v>not mandatory</v>
          </cell>
          <cell r="F460"/>
          <cell r="G460" t="str">
            <v>mandatory</v>
          </cell>
          <cell r="H460" t="str">
            <v>https://admissions.apu.ac.jp/graduate/academics/gsa_doctor/faculty/</v>
          </cell>
          <cell r="I460" t="str">
            <v>該当しない
N/A</v>
          </cell>
        </row>
        <row r="461">
          <cell r="A461" t="str">
            <v>7502B</v>
          </cell>
          <cell r="B461" t="str">
            <v>Ritsumeikan Asia Pacific University</v>
          </cell>
          <cell r="C461" t="str">
            <v>Graduate school of Asia Pacific Studies</v>
          </cell>
          <cell r="D461" t="str">
            <v>Society and Culture</v>
          </cell>
          <cell r="E461" t="str">
            <v>not mandatory</v>
          </cell>
          <cell r="F461"/>
          <cell r="G461" t="str">
            <v>mandatory</v>
          </cell>
          <cell r="H461" t="str">
            <v>https://admissions.apu.ac.jp/graduate/academics/gsa_doctor/faculty/</v>
          </cell>
          <cell r="I461" t="str">
            <v>該当しない
N/A</v>
          </cell>
        </row>
        <row r="462">
          <cell r="A462" t="str">
            <v>7502C</v>
          </cell>
          <cell r="B462" t="str">
            <v>Ritsumeikan Asia Pacific University</v>
          </cell>
          <cell r="C462" t="str">
            <v>Graduate school of Asia Pacific Studies</v>
          </cell>
          <cell r="D462" t="str">
            <v>International Public Administration</v>
          </cell>
          <cell r="E462" t="str">
            <v>not mandatory</v>
          </cell>
          <cell r="F462"/>
          <cell r="G462" t="str">
            <v>mandatory</v>
          </cell>
          <cell r="H462" t="str">
            <v>https://admissions.apu.ac.jp/graduate/academics/gsa_doctor/faculty/</v>
          </cell>
          <cell r="I462" t="str">
            <v>該当しない
N/A</v>
          </cell>
        </row>
        <row r="463">
          <cell r="A463" t="str">
            <v>7502D</v>
          </cell>
          <cell r="B463" t="str">
            <v>Ritsumeikan Asia Pacific University</v>
          </cell>
          <cell r="C463" t="str">
            <v>Graduate school of Asia Pacific Studies</v>
          </cell>
          <cell r="D463" t="str">
            <v>Development Economics</v>
          </cell>
          <cell r="E463" t="str">
            <v>not mandatory</v>
          </cell>
          <cell r="F463"/>
          <cell r="G463" t="str">
            <v>mandatory</v>
          </cell>
          <cell r="H463" t="str">
            <v>https://admissions.apu.ac.jp/graduate/academics/gsa_doctor/faculty/</v>
          </cell>
          <cell r="I463" t="str">
            <v>該当しない
N/A</v>
          </cell>
        </row>
        <row r="464">
          <cell r="A464" t="str">
            <v>7502E</v>
          </cell>
          <cell r="B464" t="str">
            <v>Ritsumeikan Asia Pacific University</v>
          </cell>
          <cell r="C464" t="str">
            <v>Graduate school of Asia Pacific Studies</v>
          </cell>
          <cell r="D464" t="str">
            <v>Sustainability Science</v>
          </cell>
          <cell r="E464" t="str">
            <v>not mandatory</v>
          </cell>
          <cell r="F464"/>
          <cell r="G464" t="str">
            <v>mandatory</v>
          </cell>
          <cell r="H464" t="str">
            <v>https://admissions.apu.ac.jp/graduate/academics/gsa_doctor/faculty/</v>
          </cell>
          <cell r="I464" t="str">
            <v>該当しない
N/A</v>
          </cell>
        </row>
        <row r="465">
          <cell r="A465" t="str">
            <v>7502F</v>
          </cell>
          <cell r="B465" t="str">
            <v>Ritsumeikan Asia Pacific University</v>
          </cell>
          <cell r="C465" t="str">
            <v>Graduate school of Asia Pacific Studies</v>
          </cell>
          <cell r="D465" t="str">
            <v>Tourism and Hospitarity</v>
          </cell>
          <cell r="E465" t="str">
            <v>not mandatory</v>
          </cell>
          <cell r="F465"/>
          <cell r="G465" t="str">
            <v>mandatory</v>
          </cell>
          <cell r="H465" t="str">
            <v>https://admissions.apu.ac.jp/graduate/academics/gsa_doctor/faculty/</v>
          </cell>
          <cell r="I465" t="str">
            <v>該当しない
N/A</v>
          </cell>
        </row>
        <row r="466">
          <cell r="A466" t="str">
            <v>5101A</v>
          </cell>
          <cell r="B466" t="str">
            <v>Ritsumeikan University</v>
          </cell>
          <cell r="C466" t="str">
            <v>Graduate School of Economics</v>
          </cell>
          <cell r="D466"/>
          <cell r="E466" t="str">
            <v>not mandatory</v>
          </cell>
          <cell r="F466"/>
          <cell r="G466" t="str">
            <v>mandatory</v>
          </cell>
          <cell r="H466" t="str">
            <v>http://en.ritsumei.ac.jp/gsec/mped/academics/faculty.html/</v>
          </cell>
          <cell r="I466" t="str">
            <v>未定
TBD</v>
          </cell>
        </row>
        <row r="467">
          <cell r="A467" t="str">
            <v>5102A</v>
          </cell>
          <cell r="B467" t="str">
            <v>Ritsumeikan University</v>
          </cell>
          <cell r="C467" t="str">
            <v>Graduate School of Information Science and Engineering</v>
          </cell>
          <cell r="D467" t="str">
            <v>Information Science and Engineering</v>
          </cell>
          <cell r="E467" t="str">
            <v>mandatory</v>
          </cell>
          <cell r="F467" t="str">
            <v>http://en.ritsumei.ac.jp/gsise/professor/</v>
          </cell>
          <cell r="G467" t="str">
            <v>mandatory</v>
          </cell>
          <cell r="H467" t="str">
            <v>http://en.ritsumei.ac.jp/gsise/professor/</v>
          </cell>
          <cell r="I467" t="str">
            <v>未定
TBD</v>
          </cell>
        </row>
        <row r="468">
          <cell r="A468" t="str">
            <v>5103A</v>
          </cell>
          <cell r="B468" t="str">
            <v>Ritsumeikan University</v>
          </cell>
          <cell r="C468" t="str">
            <v>Graduate School of Life Sciences</v>
          </cell>
          <cell r="D468"/>
          <cell r="E468" t="str">
            <v>mandatory</v>
          </cell>
          <cell r="F468" t="str">
            <v>http://en.ritsumei.ac.jp/gsls/researchers/</v>
          </cell>
          <cell r="G468" t="str">
            <v>mandatory</v>
          </cell>
          <cell r="H468" t="str">
            <v>http://en.ritsumei.ac.jp/gsls/researchers/</v>
          </cell>
          <cell r="I468" t="str">
            <v>未定
TBD</v>
          </cell>
        </row>
        <row r="469">
          <cell r="A469" t="str">
            <v>5104A</v>
          </cell>
          <cell r="B469" t="str">
            <v>Ritsumeikan University</v>
          </cell>
          <cell r="C469" t="str">
            <v>Graduate School of Policy Science</v>
          </cell>
          <cell r="D469"/>
          <cell r="E469" t="str">
            <v>mandatory</v>
          </cell>
          <cell r="F469" t="str">
            <v>http://www.ritsumei.ac.jp/gsps/eng/introduce/professor/</v>
          </cell>
          <cell r="G469" t="str">
            <v>mandatory</v>
          </cell>
          <cell r="H469" t="str">
            <v>http://www.ritsumei.ac.jp/gsps/eng/introduce/professor/</v>
          </cell>
          <cell r="I469" t="str">
            <v>未定
TBD</v>
          </cell>
        </row>
        <row r="470">
          <cell r="A470" t="str">
            <v>7601A</v>
          </cell>
          <cell r="B470" t="str">
            <v>University of the Ryukyus</v>
          </cell>
          <cell r="C470" t="str">
            <v>Graduate School of Health Sciences</v>
          </cell>
          <cell r="D470" t="str">
            <v>Okinawa Global Health Sciences Course</v>
          </cell>
          <cell r="E470" t="str">
            <v>mandatory</v>
          </cell>
          <cell r="F470" t="str">
            <v>https://www.ryudai-igakubu-hokengakka.com/en/graduate-school-top/about/#graduate-school-about_introduction</v>
          </cell>
          <cell r="G470" t="str">
            <v>mandatory</v>
          </cell>
          <cell r="H470" t="str">
            <v>https://www.ryudai-igakubu-hokengakka.com/en/graduate-school-top/about/#graduate-school-about_introduction</v>
          </cell>
          <cell r="I470" t="str">
            <v xml:space="preserve">未定
To be determined </v>
          </cell>
        </row>
        <row r="471">
          <cell r="A471" t="str">
            <v>7602A</v>
          </cell>
          <cell r="B471" t="str">
            <v>University of the Ryukyus</v>
          </cell>
          <cell r="C471" t="str">
            <v>Graduate School of Engineering and Science</v>
          </cell>
          <cell r="D471" t="str">
            <v>[Master's Degree]
Engineering Course
[Doctoral Degree]
Material, Structural and Energy Engineering
Interdisciplinary Intelligent Systems Engineering</v>
          </cell>
          <cell r="E471" t="str">
            <v>mandatory</v>
          </cell>
          <cell r="F471" t="str">
            <v>https://kenkyushadb.lab.u-ryukyu.ac.jp/search?m=home&amp;l=en</v>
          </cell>
          <cell r="G471" t="str">
            <v>mandatory</v>
          </cell>
          <cell r="H471" t="str">
            <v>https://kenkyushadb.lab.u-ryukyu.ac.jp/search?m=home&amp;l=en</v>
          </cell>
          <cell r="I471" t="str">
            <v xml:space="preserve">未定
To be determined </v>
          </cell>
        </row>
        <row r="472">
          <cell r="A472" t="str">
            <v>7602B</v>
          </cell>
          <cell r="B472" t="str">
            <v>University of the Ryukyus</v>
          </cell>
          <cell r="C472" t="str">
            <v>Graduate School of Engineering and Science</v>
          </cell>
          <cell r="D472" t="str">
            <v>Chemistry,Biology and Marine Science</v>
          </cell>
          <cell r="E472" t="str">
            <v>mandatory</v>
          </cell>
          <cell r="F472" t="str">
            <v>https://kenkyushadb.lab.u-ryukyu.ac.jp/search?m=home&amp;l=en</v>
          </cell>
          <cell r="G472" t="str">
            <v>PhD candidates are not accepted</v>
          </cell>
          <cell r="H472"/>
          <cell r="I472" t="str">
            <v>未定
TBD</v>
          </cell>
        </row>
        <row r="473">
          <cell r="A473" t="str">
            <v>7602C</v>
          </cell>
          <cell r="B473" t="str">
            <v>University of the Ryukyus</v>
          </cell>
          <cell r="C473" t="str">
            <v>Graduate School of Engineering and Science</v>
          </cell>
          <cell r="D473" t="str">
            <v>Chemistry,Biology and Marine Science</v>
          </cell>
          <cell r="E473" t="str">
            <v>mandatory</v>
          </cell>
          <cell r="F473" t="str">
            <v>https://kenkyushadb.lab.u-ryukyu.ac.jp/search?m=home&amp;l=en</v>
          </cell>
          <cell r="G473" t="str">
            <v>PhD candidates are not accepted</v>
          </cell>
          <cell r="H473"/>
          <cell r="I473" t="str">
            <v>未定
TBD</v>
          </cell>
        </row>
        <row r="474">
          <cell r="A474" t="str">
            <v>5601A</v>
          </cell>
          <cell r="B474" t="str">
            <v>Ryukoku University</v>
          </cell>
          <cell r="C474" t="str">
            <v>Graduate school of  economics</v>
          </cell>
          <cell r="D474" t="str">
            <v>Department of Economics</v>
          </cell>
          <cell r="E474" t="str">
            <v>mandatory</v>
          </cell>
          <cell r="F474" t="str">
            <v>https://www.econ.ryukoku.ac.jp/daigakuin/en/teacher/index.html</v>
          </cell>
          <cell r="G474" t="str">
            <v>PhD candidates are not accepted</v>
          </cell>
          <cell r="H474"/>
          <cell r="I474" t="str">
            <v>公開済み
Public Information</v>
          </cell>
        </row>
        <row r="475">
          <cell r="A475" t="str">
            <v>6901A</v>
          </cell>
          <cell r="B475" t="str">
            <v>Nagasaki University</v>
          </cell>
          <cell r="C475" t="str">
            <v>School of Tropical Medicine and Global Health</v>
          </cell>
          <cell r="D475" t="str">
            <v>Tropical Medicine Course</v>
          </cell>
          <cell r="E475" t="str">
            <v>mandatory</v>
          </cell>
          <cell r="F475" t="str">
            <v>Faculty – Nagasaki University School of Tropical Medicine and Global Health (nagasaki-u.ac.jp)</v>
          </cell>
          <cell r="G475" t="str">
            <v>PhD candidates are not accepted</v>
          </cell>
          <cell r="H475"/>
          <cell r="I475" t="str">
            <v>該当しない
N/A</v>
          </cell>
        </row>
        <row r="476">
          <cell r="A476" t="str">
            <v>6901B</v>
          </cell>
          <cell r="B476" t="str">
            <v>Nagasaki University</v>
          </cell>
          <cell r="C476" t="str">
            <v>School of Tropical Medicine and Global Health</v>
          </cell>
          <cell r="D476" t="str">
            <v>Health Innovation Course</v>
          </cell>
          <cell r="E476" t="str">
            <v>mandatory</v>
          </cell>
          <cell r="F476" t="str">
            <v>Faculty – Nagasaki University School of Tropical Medicine and Global Health (nagasaki-u.ac.jp)</v>
          </cell>
          <cell r="G476" t="str">
            <v>PhD candidates are not accepted</v>
          </cell>
          <cell r="H476"/>
          <cell r="I476" t="str">
            <v>該当しない
N/A</v>
          </cell>
        </row>
        <row r="477">
          <cell r="A477" t="str">
            <v>6902A</v>
          </cell>
          <cell r="B477" t="str">
            <v>Nagasaki University</v>
          </cell>
          <cell r="C477" t="str">
            <v>Graduate School of Biomedical Sciences</v>
          </cell>
          <cell r="D477" t="str">
            <v>Division of Disater and Radiation Medical Sciences Joint Degree</v>
          </cell>
          <cell r="E477" t="str">
            <v>not mandatory</v>
          </cell>
          <cell r="F477" t="str">
            <v>http://www.fmu.nagasaki-u.ac.jp/en/professors</v>
          </cell>
          <cell r="G477" t="str">
            <v>PhD candidates are not accepted</v>
          </cell>
          <cell r="H477"/>
          <cell r="I477" t="str">
            <v>該当しない
N/A</v>
          </cell>
        </row>
        <row r="478">
          <cell r="A478" t="str">
            <v>6903A</v>
          </cell>
          <cell r="B478" t="str">
            <v>Nagasaki University</v>
          </cell>
          <cell r="C478" t="str">
            <v>Graduate School of Engineering</v>
          </cell>
          <cell r="D478" t="str">
            <v>Water and Environmental Science Program</v>
          </cell>
          <cell r="E478" t="str">
            <v>mandatory</v>
          </cell>
          <cell r="F478" t="str">
            <v>http://www.eng.nagasaki-u.ac.jp/water_2/en/teacher/teacher.html</v>
          </cell>
          <cell r="G478" t="str">
            <v>mandatory</v>
          </cell>
          <cell r="H478" t="str">
            <v>http://www.eng.nagasaki-u.ac.jp/water_2/en/teacher/teacher.html</v>
          </cell>
          <cell r="I478" t="str">
            <v>－</v>
          </cell>
        </row>
        <row r="479">
          <cell r="A479" t="str">
            <v>6903B</v>
          </cell>
          <cell r="B479" t="str">
            <v>Nagasaki University</v>
          </cell>
          <cell r="C479" t="str">
            <v>Graduate School of Engineering</v>
          </cell>
          <cell r="D479" t="str">
            <v>Computer and Information Science Program</v>
          </cell>
          <cell r="E479" t="str">
            <v>mandatory</v>
          </cell>
          <cell r="F479" t="str">
            <v>https://www.idsci.nagasaki-u.ac.jp/research_ac-en/facultylist/staff3/</v>
          </cell>
          <cell r="G479" t="str">
            <v>PhD candidates are not accepted</v>
          </cell>
          <cell r="H479" t="str">
            <v>－</v>
          </cell>
          <cell r="I479" t="str">
            <v>－</v>
          </cell>
        </row>
        <row r="480">
          <cell r="A480" t="str">
            <v>6903C</v>
          </cell>
          <cell r="B480" t="str">
            <v>Nagasaki University</v>
          </cell>
          <cell r="C480" t="str">
            <v>Graduate School of Engineering</v>
          </cell>
          <cell r="D480" t="str">
            <v>Electrical Engineering and Computer Science Program</v>
          </cell>
          <cell r="E480" t="str">
            <v>Master's degree candidates are not accepted</v>
          </cell>
          <cell r="F480" t="str">
            <v>－</v>
          </cell>
          <cell r="G480" t="str">
            <v>mandatory</v>
          </cell>
          <cell r="H480" t="str">
            <v>https://www.idsci.nagasaki-u.ac.jp/research_ac-en/facultylist/staff3/</v>
          </cell>
          <cell r="I480" t="str">
            <v>－</v>
          </cell>
        </row>
        <row r="481">
          <cell r="A481" t="str">
            <v>6904A</v>
          </cell>
          <cell r="B481" t="str">
            <v>Nagasaki University</v>
          </cell>
          <cell r="C481" t="str">
            <v>Graduate School of Fishreies and Environmental Science</v>
          </cell>
          <cell r="D481"/>
          <cell r="E481" t="str">
            <v>mandatory</v>
          </cell>
          <cell r="F481" t="str">
            <v>https://www.fe.nagasaki-u.ac.jp/suikan_e/kenkyusitu_shokai.html</v>
          </cell>
          <cell r="G481" t="str">
            <v>mandatory</v>
          </cell>
          <cell r="H481" t="str">
            <v>https://www.fe.nagasaki-u.ac.jp/suikan_e/kenkyusitu_shokai.html</v>
          </cell>
          <cell r="I481"/>
        </row>
        <row r="482">
          <cell r="A482" t="str">
            <v>6905A</v>
          </cell>
          <cell r="B482" t="str">
            <v>Nagasaki University</v>
          </cell>
          <cell r="C482" t="str">
            <v>Graduate School of Global Humanities and Social Sciences</v>
          </cell>
          <cell r="D482" t="str">
            <v>Department of Global Humanities and Social Sciences</v>
          </cell>
          <cell r="E482" t="str">
            <v>mandatory</v>
          </cell>
          <cell r="F482" t="str">
            <v>http://www.hss.nagasaki-u.ac.jp/archives/professors/11496?pid=5647</v>
          </cell>
          <cell r="G482" t="str">
            <v>PhD candidates are not accepted</v>
          </cell>
          <cell r="H482"/>
          <cell r="I482"/>
        </row>
        <row r="483">
          <cell r="A483" t="str">
            <v>6905B</v>
          </cell>
          <cell r="B483" t="str">
            <v>Nagasaki University</v>
          </cell>
          <cell r="C483" t="str">
            <v>Graduate School of Global Humanities and Social Sciences</v>
          </cell>
          <cell r="D483" t="str">
            <v>Department of Global Humanities and Social Sciences</v>
          </cell>
          <cell r="E483" t="str">
            <v>mandatory</v>
          </cell>
          <cell r="F483" t="str">
            <v>http://www.hss.nagasaki-u.ac.jp/archives/professors/956?pid=5647</v>
          </cell>
          <cell r="G483" t="str">
            <v>PhD candidates are not accepted</v>
          </cell>
          <cell r="H483"/>
          <cell r="I483"/>
        </row>
        <row r="484">
          <cell r="A484" t="str">
            <v>6906A</v>
          </cell>
          <cell r="B484" t="str">
            <v>Nagasaki University</v>
          </cell>
          <cell r="C484" t="str">
            <v>Interfaculty Initiative in Planetary Health</v>
          </cell>
          <cell r="D484" t="str">
            <v>Doctor of Public Health Program</v>
          </cell>
          <cell r="E484" t="str">
            <v>Master's degree candidates are not accepted</v>
          </cell>
          <cell r="F484" t="str">
            <v>－</v>
          </cell>
          <cell r="G484" t="str">
            <v>not mandatory</v>
          </cell>
          <cell r="H484" t="str">
            <v>https://www.planetaryhealth.nagasaki-u.ac.jp/en/about/faculty/</v>
          </cell>
          <cell r="I484" t="str">
            <v>該当しない
N/A</v>
          </cell>
        </row>
        <row r="485">
          <cell r="A485" t="str">
            <v>4801A</v>
          </cell>
          <cell r="B485" t="str">
            <v>Kyoto University</v>
          </cell>
          <cell r="C485" t="str">
            <v>Graduate School of Economics</v>
          </cell>
          <cell r="D485" t="str">
            <v>East Asia Sustainable Economic Development Studies</v>
          </cell>
          <cell r="E485" t="str">
            <v>not mandatory</v>
          </cell>
          <cell r="F485"/>
          <cell r="G485" t="str">
            <v>mandatory</v>
          </cell>
          <cell r="H485" t="str">
            <v>https://www.econ.kyoto-u.ac.jp/en/faculty-members/professor/</v>
          </cell>
          <cell r="I485" t="str">
            <v>未定
TBD</v>
          </cell>
        </row>
        <row r="486">
          <cell r="A486" t="str">
            <v>4802A</v>
          </cell>
          <cell r="B486" t="str">
            <v>Kyoto University</v>
          </cell>
          <cell r="C486" t="str">
            <v>Graduate school of Engineering</v>
          </cell>
          <cell r="D486" t="str">
            <v xml:space="preserve">Department of Civil and Earth  Resources Engineering
</v>
          </cell>
          <cell r="E486" t="str">
            <v>mandatory</v>
          </cell>
          <cell r="F486" t="str">
            <v>https://www.ce.t.kyoto-u.ac.jp/en/information/laboratory</v>
          </cell>
          <cell r="G486" t="str">
            <v>mandatory</v>
          </cell>
          <cell r="H486" t="str">
            <v>https://www.ce.t.kyoto-u.ac.jp/en/information/laboratory</v>
          </cell>
          <cell r="I486"/>
        </row>
        <row r="487">
          <cell r="A487" t="str">
            <v>4802B</v>
          </cell>
          <cell r="B487" t="str">
            <v>Kyoto University</v>
          </cell>
          <cell r="C487" t="str">
            <v>Graduate school of Engineering</v>
          </cell>
          <cell r="D487" t="str">
            <v>Department of Urban Management</v>
          </cell>
          <cell r="E487" t="str">
            <v>mandatory</v>
          </cell>
          <cell r="F487" t="str">
            <v>https://www.um.t.kyoto-u.ac.jp/en/information/laboratory</v>
          </cell>
          <cell r="G487" t="str">
            <v>mandatory</v>
          </cell>
          <cell r="H487" t="str">
            <v>https://www.um.t.kyoto-u.ac.jp/en/information/laboratory</v>
          </cell>
          <cell r="I487"/>
        </row>
        <row r="488">
          <cell r="A488" t="str">
            <v>4802C</v>
          </cell>
          <cell r="B488" t="str">
            <v>Kyoto University</v>
          </cell>
          <cell r="C488" t="str">
            <v>Graduate school of Engineering</v>
          </cell>
          <cell r="D488" t="str">
            <v>Department of Environmental Engineering</v>
          </cell>
          <cell r="E488"/>
          <cell r="F488"/>
          <cell r="G488" t="str">
            <v>mandatory</v>
          </cell>
          <cell r="H488" t="str">
            <v>https://www.env.t.kyoto-u.ac.jp/en/information/laboratory</v>
          </cell>
          <cell r="I488"/>
        </row>
        <row r="489">
          <cell r="A489" t="str">
            <v>4802D</v>
          </cell>
          <cell r="B489" t="str">
            <v>Kyoto University</v>
          </cell>
          <cell r="C489" t="str">
            <v>Graduate school of Engineering</v>
          </cell>
          <cell r="D489" t="str">
            <v>Department of Micro Engineering</v>
          </cell>
          <cell r="E489" t="str">
            <v>mandatory</v>
          </cell>
          <cell r="F489"/>
          <cell r="G489" t="str">
            <v>mandatory</v>
          </cell>
          <cell r="H489"/>
          <cell r="I489"/>
        </row>
        <row r="490">
          <cell r="A490" t="str">
            <v>4803A</v>
          </cell>
          <cell r="B490" t="str">
            <v>Kyoto University</v>
          </cell>
          <cell r="C490" t="str">
            <v>Graduate School of Agriculture</v>
          </cell>
          <cell r="D490" t="str">
            <v>Special Corse in Agricultural Sciences</v>
          </cell>
          <cell r="E490" t="str">
            <v>not mandatory</v>
          </cell>
          <cell r="F490"/>
          <cell r="G490" t="str">
            <v>not mandatory</v>
          </cell>
          <cell r="H490"/>
          <cell r="I490"/>
        </row>
        <row r="491">
          <cell r="A491" t="str">
            <v>4804A</v>
          </cell>
          <cell r="B491" t="str">
            <v>Kyoto University</v>
          </cell>
          <cell r="C491" t="str">
            <v>Graduate School of Asian and African Area Studies</v>
          </cell>
          <cell r="D491" t="str">
            <v>Division of African Area Studies</v>
          </cell>
          <cell r="E491" t="str">
            <v>not mandatory</v>
          </cell>
          <cell r="F491" t="str">
            <v>https://www.africa.asafas.kyoto-u.ac.jp/en/staff_en/</v>
          </cell>
          <cell r="G491" t="str">
            <v>not mandatory</v>
          </cell>
          <cell r="H491" t="str">
            <v>https://www.africa.asafas.kyoto-u.ac.jp/en/staff_en/</v>
          </cell>
          <cell r="I491" t="str">
            <v>該当しない
N/A</v>
          </cell>
        </row>
        <row r="492">
          <cell r="A492" t="str">
            <v>4804B</v>
          </cell>
          <cell r="B492" t="str">
            <v>Kyoto University</v>
          </cell>
          <cell r="C492" t="str">
            <v>Graduate School of Asian and African Area Studies</v>
          </cell>
          <cell r="D492" t="str">
            <v>Division of Southeast Asian Area Studies</v>
          </cell>
          <cell r="E492" t="str">
            <v>mandatory</v>
          </cell>
          <cell r="F492"/>
          <cell r="G492" t="str">
            <v>mandatory</v>
          </cell>
          <cell r="H492" t="str">
            <v>https://www.asia.asafas.kyoto-u.ac.jp/members</v>
          </cell>
          <cell r="I492" t="str">
            <v>該当しない
N/A</v>
          </cell>
        </row>
        <row r="493">
          <cell r="A493" t="str">
            <v>4805A</v>
          </cell>
          <cell r="B493" t="str">
            <v>Kyoto University</v>
          </cell>
          <cell r="C493" t="str">
            <v>Graduate School of Informatics</v>
          </cell>
          <cell r="D493" t="str">
            <v>Department of Social Informatics</v>
          </cell>
          <cell r="E493" t="str">
            <v>mandatory</v>
          </cell>
          <cell r="F493" t="str">
            <v>https://kdb.iimc.kyoto-u.ac.jp/profile/en.c70c2b28e4d0561d.html</v>
          </cell>
          <cell r="G493" t="str">
            <v>mandatory</v>
          </cell>
          <cell r="H493" t="str">
            <v>https://kdb.iimc.kyoto-u.ac.jp/profile/en.c70c2b28e4d0561d.html</v>
          </cell>
          <cell r="I493" t="str">
            <v>該当しない
N/A</v>
          </cell>
        </row>
        <row r="494">
          <cell r="A494" t="str">
            <v>4805B</v>
          </cell>
          <cell r="B494" t="str">
            <v>Kyoto University</v>
          </cell>
          <cell r="C494" t="str">
            <v>Graduate School of Informatics</v>
          </cell>
          <cell r="D494" t="str">
            <v>Department of Social Informatics</v>
          </cell>
          <cell r="E494" t="str">
            <v>Master's degree candidates are not accepted</v>
          </cell>
          <cell r="F494"/>
          <cell r="G494" t="str">
            <v>mandatory</v>
          </cell>
          <cell r="H494" t="str">
            <v>https://kdb.iimc.kyoto-u.ac.jp/profile/en.f05499b1c3f85d32.html</v>
          </cell>
          <cell r="I494" t="str">
            <v>該当しない
N/A</v>
          </cell>
        </row>
        <row r="495">
          <cell r="A495" t="str">
            <v>4806A</v>
          </cell>
          <cell r="B495" t="str">
            <v>Kyoto University</v>
          </cell>
          <cell r="C495" t="str">
            <v>Graduate school of Global Environmental Studies</v>
          </cell>
          <cell r="D495" t="str">
            <v>Environmental Management/ Global Environmental Studies</v>
          </cell>
          <cell r="E495" t="str">
            <v>mandatory</v>
          </cell>
          <cell r="F495" t="str">
            <v>http://www2.ges.kyoto-u.ac.jp/en/faculty/members/</v>
          </cell>
          <cell r="G495" t="str">
            <v>mandatory</v>
          </cell>
          <cell r="H495" t="str">
            <v>http://www2.ges.kyoto-u.ac.jp/en/faculty/members/</v>
          </cell>
          <cell r="I495"/>
        </row>
        <row r="496">
          <cell r="A496" t="str">
            <v>3301A</v>
          </cell>
          <cell r="B496" t="str">
            <v>Saitama University</v>
          </cell>
          <cell r="C496" t="str">
            <v>Graduate School of Science and Engineering</v>
          </cell>
          <cell r="D496" t="str">
            <v>International Graduate Program on Civil and Environmental Engineering</v>
          </cell>
          <cell r="E496" t="str">
            <v>not mandatory</v>
          </cell>
          <cell r="F496" t="str">
            <v>https://www.civil.saitama-u.ac.jp/en/org/index.html</v>
          </cell>
          <cell r="G496" t="str">
            <v>not mandatory</v>
          </cell>
          <cell r="H496" t="str">
            <v>https://www.civil.saitama-u.ac.jp/en/org/index.html</v>
          </cell>
          <cell r="I496" t="str">
            <v>該当しない
N/A</v>
          </cell>
        </row>
        <row r="497">
          <cell r="A497" t="str">
            <v>3301B</v>
          </cell>
          <cell r="B497" t="str">
            <v>Saitama University</v>
          </cell>
          <cell r="C497" t="str">
            <v>Graduate School of Science &amp; Engineering</v>
          </cell>
          <cell r="D497" t="str">
            <v>Energy System-Information Technology Innovation International Professional Program</v>
          </cell>
          <cell r="E497" t="str">
            <v>Master's degree candidates are not accepted</v>
          </cell>
          <cell r="F497"/>
          <cell r="G497" t="str">
            <v>mandatory</v>
          </cell>
          <cell r="H497" t="str">
            <v>http://park.saitama-u.ac.jp/~rese/courses.html</v>
          </cell>
          <cell r="I497" t="str">
            <v>該当しない
N/A</v>
          </cell>
        </row>
        <row r="498">
          <cell r="A498" t="str">
            <v>3301C</v>
          </cell>
          <cell r="B498" t="str">
            <v>Saitama University</v>
          </cell>
          <cell r="C498" t="str">
            <v>Graduate school of science and Engineering</v>
          </cell>
          <cell r="D498" t="str">
            <v>Interdisciplinary Education Program for Applied Science and Technology in Global Environment</v>
          </cell>
          <cell r="E498" t="str">
            <v>mandatory</v>
          </cell>
          <cell r="F498" t="str">
            <v>http://park.saitama-u.ac.jp/~gsse-igpes/index.html</v>
          </cell>
          <cell r="G498" t="str">
            <v>PhD candidates are not accepted</v>
          </cell>
          <cell r="H498"/>
          <cell r="I498" t="str">
            <v>該当しない
N/A</v>
          </cell>
        </row>
        <row r="499">
          <cell r="A499" t="str">
            <v>2401A</v>
          </cell>
          <cell r="B499" t="str">
            <v>Shibaura Institute of Technology</v>
          </cell>
          <cell r="C499" t="str">
            <v>Graduate School of Engineering and Science</v>
          </cell>
          <cell r="D499"/>
          <cell r="E499" t="str">
            <v>mandatory</v>
          </cell>
          <cell r="F499" t="str">
            <v>https://www.shibaura-it.ac.jp/en/study/graduate/guideline.html</v>
          </cell>
          <cell r="G499" t="str">
            <v>mandatory</v>
          </cell>
          <cell r="H499" t="str">
            <v>https://www.shibaura-it.ac.jp/en/study/graduate/guideline.html</v>
          </cell>
          <cell r="I499"/>
        </row>
        <row r="500">
          <cell r="A500" t="str">
            <v>2401B</v>
          </cell>
          <cell r="B500" t="str">
            <v>Shibaura Institute of Technology</v>
          </cell>
          <cell r="C500" t="str">
            <v>Graduate School of Engineering and Science</v>
          </cell>
          <cell r="D500"/>
          <cell r="E500" t="str">
            <v>mandatory</v>
          </cell>
          <cell r="F500" t="str">
            <v>https://www.shibaura-it.ac.jp/en/study/graduate/guideline.html</v>
          </cell>
          <cell r="G500" t="str">
            <v>mandatory</v>
          </cell>
          <cell r="H500" t="str">
            <v>https://www.shibaura-it.ac.jp/en/study/graduate/guideline.html</v>
          </cell>
          <cell r="I500"/>
        </row>
        <row r="501">
          <cell r="A501" t="str">
            <v>4101A</v>
          </cell>
          <cell r="B501" t="str">
            <v>Nagoya University</v>
          </cell>
          <cell r="C501" t="str">
            <v>Graduate school of International Development</v>
          </cell>
          <cell r="D501"/>
          <cell r="E501" t="str">
            <v>mandatory</v>
          </cell>
          <cell r="F501"/>
          <cell r="G501" t="str">
            <v>mandatory</v>
          </cell>
          <cell r="H501"/>
          <cell r="I501"/>
        </row>
        <row r="502">
          <cell r="A502" t="str">
            <v>4102A</v>
          </cell>
          <cell r="B502" t="str">
            <v>Nagoya University</v>
          </cell>
          <cell r="C502" t="str">
            <v>Graduate School of Engineering (Graduate School of Environmental Studies)</v>
          </cell>
          <cell r="D502" t="str">
            <v>Department of Civil and Environmental Engineering (Group of Sustainable Development)</v>
          </cell>
          <cell r="E502" t="str">
            <v>mandatory</v>
          </cell>
          <cell r="F502" t="str">
            <v>http://www.civil.nagoya-u.ac.jp/nugelp/curriculum/professor.html</v>
          </cell>
          <cell r="G502" t="str">
            <v>mandatory</v>
          </cell>
          <cell r="H502" t="str">
            <v>http://www.civil.nagoya-u.ac.jp/nugelp/curriculum/professor.html</v>
          </cell>
          <cell r="I502" t="str">
            <v>該当しない
N/A</v>
          </cell>
        </row>
        <row r="503">
          <cell r="A503" t="str">
            <v>4103A</v>
          </cell>
          <cell r="B503" t="str">
            <v>Nagoya University</v>
          </cell>
          <cell r="C503" t="str">
            <v>Graduate school of Law</v>
          </cell>
          <cell r="D503" t="str">
            <v>LL.M.&amp; LL.D. (Comparative Law) program in Law and Political Science</v>
          </cell>
          <cell r="E503" t="str">
            <v>not mandatory</v>
          </cell>
          <cell r="F503"/>
          <cell r="G503" t="str">
            <v>not mandatory</v>
          </cell>
          <cell r="H503"/>
          <cell r="I503"/>
        </row>
        <row r="504">
          <cell r="A504" t="str">
            <v>4104A</v>
          </cell>
          <cell r="B504" t="str">
            <v>Nagoya University</v>
          </cell>
          <cell r="C504" t="str">
            <v>Graduate School of Environmental Studies</v>
          </cell>
          <cell r="D504" t="str">
            <v>Environmental Law and Politics, Department of Social and Human Environment</v>
          </cell>
          <cell r="E504" t="str">
            <v>mandatory</v>
          </cell>
          <cell r="F504"/>
          <cell r="G504" t="str">
            <v>mandatory</v>
          </cell>
          <cell r="H504"/>
          <cell r="I504" t="str">
            <v>Application period ends by the end of January 2023</v>
          </cell>
        </row>
        <row r="505">
          <cell r="A505" t="str">
            <v>4105A</v>
          </cell>
          <cell r="B505" t="str">
            <v>Nagoya University</v>
          </cell>
          <cell r="C505" t="str">
            <v>Graduate School of Bioagricultural Sciences</v>
          </cell>
          <cell r="D505"/>
          <cell r="E505" t="str">
            <v>mandatory</v>
          </cell>
          <cell r="F505" t="str">
            <v>https://www.agr.nagoya-u.ac.jp/english/academics/academics-menu01.html</v>
          </cell>
          <cell r="G505" t="str">
            <v>mandatory</v>
          </cell>
          <cell r="H505" t="str">
            <v>https://www.agr.nagoya-u.ac.jp/english/academics/academics-menu01.html</v>
          </cell>
          <cell r="I505" t="str">
            <v>該当しない
N/A</v>
          </cell>
        </row>
        <row r="506">
          <cell r="A506" t="str">
            <v>4105B</v>
          </cell>
          <cell r="B506" t="str">
            <v>Nagoya University</v>
          </cell>
          <cell r="C506" t="str">
            <v>Graduate School of Bioagricultural Sciences</v>
          </cell>
          <cell r="D506"/>
          <cell r="E506" t="str">
            <v>mandatory</v>
          </cell>
          <cell r="F506" t="str">
            <v>https://www.agr.nagoya-u.ac.jp/english/academics/academics-menu02.html</v>
          </cell>
          <cell r="G506" t="str">
            <v>mandatory</v>
          </cell>
          <cell r="H506" t="str">
            <v>https://www.agr.nagoya-u.ac.jp/english/academics/academics-menu02.html</v>
          </cell>
          <cell r="I506" t="str">
            <v>該当しない
N/A</v>
          </cell>
        </row>
        <row r="507">
          <cell r="A507" t="str">
            <v>6709A</v>
          </cell>
          <cell r="B507" t="str">
            <v>Kyushu University</v>
          </cell>
          <cell r="C507" t="str">
            <v>Graduate School of Integrated Sciences for Global Society</v>
          </cell>
          <cell r="D507" t="str">
            <v>Comprehensive Science of Biological Environment Course</v>
          </cell>
          <cell r="E507" t="str">
            <v>mandatory</v>
          </cell>
          <cell r="F507"/>
          <cell r="G507" t="str">
            <v>mandatory</v>
          </cell>
          <cell r="H507"/>
          <cell r="I507"/>
        </row>
        <row r="508">
          <cell r="A508" t="str">
            <v>6708A</v>
          </cell>
          <cell r="B508" t="str">
            <v>Kyushu University</v>
          </cell>
          <cell r="C508" t="str">
            <v>Graduate School of Law</v>
          </cell>
          <cell r="D508" t="str">
            <v>International Programs in Law</v>
          </cell>
          <cell r="E508" t="str">
            <v>not mandatory</v>
          </cell>
          <cell r="F508" t="str">
            <v>http://www.law.kyushu-u.ac.jp/programsinenglish/html/faculty/faculty-members/</v>
          </cell>
          <cell r="G508" t="str">
            <v>not mandatory</v>
          </cell>
          <cell r="H508" t="str">
            <v>http://www.law.kyushu-u.ac.jp/programsinenglish/html/faculty/faculty-members/</v>
          </cell>
          <cell r="I508" t="str">
            <v>該当しない
N/A</v>
          </cell>
        </row>
        <row r="509">
          <cell r="A509" t="str">
            <v>6708B</v>
          </cell>
          <cell r="B509" t="str">
            <v>Kyushu University</v>
          </cell>
          <cell r="C509" t="str">
            <v>Graduate school of Law</v>
          </cell>
          <cell r="D509" t="str">
            <v>CSPA (Comparative Studies of Politics and Administration in Asia)
http://law.kyushu-u.ac.jp/cspa/</v>
          </cell>
          <cell r="E509" t="str">
            <v>not mandatory</v>
          </cell>
          <cell r="F509" t="str">
            <v>http://law.kyushu-u.ac.jp/cspa/staff/</v>
          </cell>
          <cell r="G509" t="str">
            <v>PhD candidates are not accepted</v>
          </cell>
          <cell r="H509"/>
          <cell r="I509" t="str">
            <v>該当しない
N/A</v>
          </cell>
        </row>
        <row r="510">
          <cell r="A510" t="str">
            <v>6706A</v>
          </cell>
          <cell r="B510" t="str">
            <v>Kyushu University</v>
          </cell>
          <cell r="C510" t="str">
            <v>Graduate school of Economics</v>
          </cell>
          <cell r="D510" t="str">
            <v xml:space="preserve">International Program in Public Economics </v>
          </cell>
          <cell r="E510" t="str">
            <v>mandatory</v>
          </cell>
          <cell r="F510" t="str">
            <v>https://www.econ.kyushu-u.ac.jp/english/pa_index/pa_index2/pa_14/</v>
          </cell>
          <cell r="G510" t="str">
            <v>mandatory</v>
          </cell>
          <cell r="H510" t="str">
            <v>https://www.econ.kyushu-u.ac.jp/english/pa_index/pa_index2/pa_14/</v>
          </cell>
          <cell r="I510" t="str">
            <v>該当しない
N/A</v>
          </cell>
        </row>
        <row r="511">
          <cell r="A511" t="str">
            <v>6706B</v>
          </cell>
          <cell r="B511" t="str">
            <v>Kyushu University</v>
          </cell>
          <cell r="C511" t="str">
            <v>Graduate school of Economics</v>
          </cell>
          <cell r="D511" t="str">
            <v xml:space="preserve">International Program in Financial and Business Economics </v>
          </cell>
          <cell r="E511" t="str">
            <v>mandatory</v>
          </cell>
          <cell r="F511" t="str">
            <v>https://www.econ.kyushu-u.ac.jp/english/pa_index/pa_index2/pa_14/</v>
          </cell>
          <cell r="G511" t="str">
            <v>mandatory</v>
          </cell>
          <cell r="H511" t="str">
            <v>https://www.econ.kyushu-u.ac.jp/english/pa_index/pa_index2/pa_14/</v>
          </cell>
          <cell r="I511" t="str">
            <v>該当しない
N/A</v>
          </cell>
        </row>
        <row r="512">
          <cell r="A512" t="str">
            <v>6706C</v>
          </cell>
          <cell r="B512" t="str">
            <v>Kyushu University</v>
          </cell>
          <cell r="C512" t="str">
            <v>Graduate school of Economics</v>
          </cell>
          <cell r="D512" t="str">
            <v>International Program in Management and Accounting</v>
          </cell>
          <cell r="E512" t="str">
            <v>mandatory</v>
          </cell>
          <cell r="F512" t="str">
            <v>https://www.econ.kyushu-u.ac.jp/english/pa_index/pa_index2/pa_14/</v>
          </cell>
          <cell r="G512" t="str">
            <v>mandatory</v>
          </cell>
          <cell r="H512" t="str">
            <v>https://www.econ.kyushu-u.ac.jp/english/pa_index/pa_index2/pa_14/</v>
          </cell>
          <cell r="I512" t="str">
            <v>該当しない
N/A</v>
          </cell>
        </row>
        <row r="513">
          <cell r="A513" t="str">
            <v>6702A</v>
          </cell>
          <cell r="B513" t="str">
            <v>Kyushu University</v>
          </cell>
          <cell r="C513" t="str">
            <v>Graduate school of Design</v>
          </cell>
          <cell r="D513" t="str">
            <v>Department of Design, Environmental Design Course</v>
          </cell>
          <cell r="E513"/>
          <cell r="F513" t="str">
            <v>―</v>
          </cell>
          <cell r="G513" t="str">
            <v>PhD candidates are not accepted</v>
          </cell>
          <cell r="H513" t="str">
            <v>―</v>
          </cell>
          <cell r="I513" t="str">
            <v>―</v>
          </cell>
        </row>
        <row r="514">
          <cell r="A514" t="str">
            <v>6702B</v>
          </cell>
          <cell r="B514" t="str">
            <v>Kyushu University</v>
          </cell>
          <cell r="C514" t="str">
            <v>Graduate school of Design</v>
          </cell>
          <cell r="D514" t="str">
            <v>Department of Design, Environmental Design Course</v>
          </cell>
          <cell r="E514"/>
          <cell r="F514" t="str">
            <v>―</v>
          </cell>
          <cell r="G514" t="str">
            <v>PhD candidates are not accepted</v>
          </cell>
          <cell r="H514" t="str">
            <v>―</v>
          </cell>
          <cell r="I514" t="str">
            <v>―</v>
          </cell>
        </row>
        <row r="515">
          <cell r="A515" t="str">
            <v>6707A</v>
          </cell>
          <cell r="B515" t="str">
            <v>Kyushu University</v>
          </cell>
          <cell r="C515" t="str">
            <v xml:space="preserve">Graduate school of Engineering </v>
          </cell>
          <cell r="D515" t="str">
            <v>Department of Mechanical Engineering</v>
          </cell>
          <cell r="E515" t="str">
            <v>mandatory</v>
          </cell>
          <cell r="F515"/>
          <cell r="G515" t="str">
            <v>mandatory</v>
          </cell>
          <cell r="H515"/>
          <cell r="I515"/>
        </row>
        <row r="516">
          <cell r="A516" t="str">
            <v>6707B</v>
          </cell>
          <cell r="B516" t="str">
            <v>Kyushu University</v>
          </cell>
          <cell r="C516" t="str">
            <v xml:space="preserve">Graduate school of Engineering </v>
          </cell>
          <cell r="D516" t="str">
            <v>Department of Hydrogen Energy Systems</v>
          </cell>
          <cell r="E516" t="str">
            <v>mandatory</v>
          </cell>
          <cell r="F516"/>
          <cell r="G516" t="str">
            <v>mandatory</v>
          </cell>
          <cell r="H516"/>
          <cell r="I516"/>
        </row>
        <row r="517">
          <cell r="A517" t="str">
            <v>6707C</v>
          </cell>
          <cell r="B517" t="str">
            <v>Kyushu University</v>
          </cell>
          <cell r="C517" t="str">
            <v>Graduate School of Engineering</v>
          </cell>
          <cell r="D517" t="str">
            <v>Department of Earth Resources Engineering</v>
          </cell>
          <cell r="E517" t="str">
            <v>mandatory</v>
          </cell>
          <cell r="F517" t="str">
            <v>https://www.mine.kyushu-u.ac.jp/en/info_staff/</v>
          </cell>
          <cell r="G517" t="str">
            <v>mandatory</v>
          </cell>
          <cell r="H517" t="str">
            <v>https://www.mine.kyushu-u.ac.jp/en/info_staff/</v>
          </cell>
          <cell r="I517"/>
        </row>
        <row r="518">
          <cell r="A518" t="str">
            <v>6707D</v>
          </cell>
          <cell r="B518" t="str">
            <v>Kyushu University</v>
          </cell>
          <cell r="C518" t="str">
            <v>Graduate School of Engineering</v>
          </cell>
          <cell r="D518" t="str">
            <v>Department of Cooperative Program for Resources Engineering</v>
          </cell>
          <cell r="E518" t="str">
            <v>mandatory</v>
          </cell>
          <cell r="F518" t="str">
            <v>https://www.mine.kyushu-u.ac.jp/en/info_staff/</v>
          </cell>
          <cell r="G518" t="str">
            <v>mandatory</v>
          </cell>
          <cell r="H518" t="str">
            <v>https://www.mine.kyushu-u.ac.jp/en/info_staff/</v>
          </cell>
          <cell r="I518"/>
        </row>
        <row r="519">
          <cell r="A519" t="str">
            <v>6701A</v>
          </cell>
          <cell r="B519" t="str">
            <v>Kyushu University</v>
          </cell>
          <cell r="C519" t="str">
            <v>Graduate School of  Information Science and Electrical Engineering</v>
          </cell>
          <cell r="D519" t="str">
            <v>Department of Information Science and Technology/ International Doctoral Program</v>
          </cell>
          <cell r="E519" t="str">
            <v>Master's degree candidates are not accepted</v>
          </cell>
          <cell r="F519"/>
          <cell r="G519" t="str">
            <v>mandatory</v>
          </cell>
          <cell r="H519" t="str">
            <v>https://www.isee.kyushu-u.ac.jp/e/staff.html</v>
          </cell>
          <cell r="I519" t="str">
            <v>該当しない
N/A</v>
          </cell>
        </row>
        <row r="520">
          <cell r="A520" t="str">
            <v>6701B</v>
          </cell>
          <cell r="B520" t="str">
            <v>Kyushu University</v>
          </cell>
          <cell r="C520" t="str">
            <v>Graduate School of Information Science and Electrical Engineering</v>
          </cell>
          <cell r="D520" t="str">
            <v>Department of Electrical and Electronic Engineering/ International Doctoral Program</v>
          </cell>
          <cell r="E520" t="str">
            <v>Master's degree candidates are not accepted</v>
          </cell>
          <cell r="F520"/>
          <cell r="G520" t="str">
            <v>mandatory</v>
          </cell>
          <cell r="H520" t="str">
            <v>https://www.isee.kyushu-u.ac.jp/e/staff.html</v>
          </cell>
          <cell r="I520" t="str">
            <v>該当しない
N/A</v>
          </cell>
        </row>
        <row r="521">
          <cell r="A521" t="str">
            <v>6704A</v>
          </cell>
          <cell r="B521" t="str">
            <v>Kyushu University</v>
          </cell>
          <cell r="C521" t="str">
            <v>Graduate School of Bioresource and Bioenvironmental Sciences</v>
          </cell>
          <cell r="D521" t="str">
            <v>International Graduate Program</v>
          </cell>
          <cell r="E521" t="str">
            <v>mandatory</v>
          </cell>
          <cell r="F521" t="str">
            <v>http://www.agr.kyushu-u.ac.jp/files/FacultyMembers.pdf</v>
          </cell>
          <cell r="G521"/>
          <cell r="H521"/>
          <cell r="I521" t="str">
            <v>該当しない
N/A</v>
          </cell>
        </row>
        <row r="522">
          <cell r="A522" t="str">
            <v>6704B</v>
          </cell>
          <cell r="B522" t="str">
            <v>Kyushu University</v>
          </cell>
          <cell r="C522" t="str">
            <v>Graduate School of Bioresource and Bioenvironmental Sciences</v>
          </cell>
          <cell r="D522" t="str">
            <v>International Graduate Program</v>
          </cell>
          <cell r="E522"/>
          <cell r="F522"/>
          <cell r="G522" t="str">
            <v>mandatory</v>
          </cell>
          <cell r="H522" t="str">
            <v>http://www.agr.kyushu-u.ac.jp/files/FacultyMembers.pdf</v>
          </cell>
          <cell r="I522" t="str">
            <v>該当しない
N/A</v>
          </cell>
        </row>
        <row r="523">
          <cell r="A523" t="str">
            <v>6703A</v>
          </cell>
          <cell r="B523" t="str">
            <v>Kyushu University</v>
          </cell>
          <cell r="C523" t="str">
            <v>Graduate School of Human Environment Studies</v>
          </cell>
          <cell r="D523" t="str">
            <v>International Master's Course in Sustainable Architecture and Urban Systems</v>
          </cell>
          <cell r="E523" t="str">
            <v>mandatory</v>
          </cell>
          <cell r="F523" t="str">
            <v>https://hyoka.ofc.kyushu-u.ac.jp/search/organization/04030100/english.html  https://hyoka.ofc.kyushu-u.ac.jp/search/organization/04030500/english.html</v>
          </cell>
          <cell r="G523" t="str">
            <v>PhD candidates are not accepted</v>
          </cell>
          <cell r="H523"/>
          <cell r="I523"/>
        </row>
        <row r="524">
          <cell r="A524" t="str">
            <v>6705A</v>
          </cell>
          <cell r="B524" t="str">
            <v>Kyushu University</v>
          </cell>
          <cell r="C524" t="str">
            <v>Interdisciplinary Graduate School of Engineering Sciences</v>
          </cell>
          <cell r="D524" t="str">
            <v xml:space="preserve">Intellectual Exchange and Innovation (IEI) Program </v>
          </cell>
          <cell r="E524"/>
          <cell r="F524"/>
          <cell r="G524" t="str">
            <v>mandatory</v>
          </cell>
          <cell r="H524" t="str">
            <v>https://www.tj.kyushu-u.ac.jp/en/exam/list.php</v>
          </cell>
          <cell r="I524" t="str">
            <v>該当しない
N/A</v>
          </cell>
        </row>
        <row r="525">
          <cell r="A525" t="str">
            <v>8401A</v>
          </cell>
          <cell r="B525" t="str">
            <v>Shinshu University</v>
          </cell>
          <cell r="C525" t="str">
            <v>Graduate School of Science and Technology</v>
          </cell>
          <cell r="D525" t="str">
            <v>Department of Agriculture/International Graduate Program for Agricultural and Biological Science</v>
          </cell>
          <cell r="E525" t="str">
            <v>not mandatory</v>
          </cell>
          <cell r="F525"/>
          <cell r="G525"/>
          <cell r="H525"/>
          <cell r="I525" t="str">
            <v>該当しない
N/A</v>
          </cell>
        </row>
        <row r="526">
          <cell r="A526" t="str">
            <v>8401B</v>
          </cell>
          <cell r="B526" t="str">
            <v>Shinshu University</v>
          </cell>
          <cell r="C526" t="str">
            <v>Graduate School of Science and Technology</v>
          </cell>
          <cell r="D526" t="str">
            <v>Department of Agriculture/International Graduate Program for Agricultural and Biological Science</v>
          </cell>
          <cell r="E526" t="str">
            <v>not mandatory</v>
          </cell>
          <cell r="F526"/>
          <cell r="G526"/>
          <cell r="H526"/>
          <cell r="I526" t="str">
            <v>該当しない
N/A</v>
          </cell>
        </row>
        <row r="527">
          <cell r="A527" t="str">
            <v>8401C</v>
          </cell>
          <cell r="B527" t="str">
            <v>Shinshu University</v>
          </cell>
          <cell r="C527" t="str">
            <v>Graduate School of Science and Technology</v>
          </cell>
          <cell r="D527" t="str">
            <v>Department of Agriculture/International Graduate Program for Agricultural and Biological Science</v>
          </cell>
          <cell r="E527" t="str">
            <v>not mandatory</v>
          </cell>
          <cell r="F527"/>
          <cell r="G527"/>
          <cell r="H527"/>
          <cell r="I527" t="str">
            <v>該当しない
N/A</v>
          </cell>
        </row>
        <row r="528">
          <cell r="A528" t="str">
            <v>8401D</v>
          </cell>
          <cell r="B528" t="str">
            <v>Shinshu University</v>
          </cell>
          <cell r="C528" t="str">
            <v>Graduate School of Science and Technology</v>
          </cell>
          <cell r="D528" t="str">
            <v>Department of Agriculture/International Graduate Program for Agricultural and Biological Science</v>
          </cell>
          <cell r="E528" t="str">
            <v>not mandatory</v>
          </cell>
          <cell r="F528"/>
          <cell r="G528"/>
          <cell r="H528"/>
          <cell r="I528" t="str">
            <v>該当しない
N/A</v>
          </cell>
        </row>
        <row r="529">
          <cell r="A529" t="str">
            <v>8401E</v>
          </cell>
          <cell r="B529" t="str">
            <v>Shinshu University</v>
          </cell>
          <cell r="C529" t="str">
            <v>Graduate School of Science and Technology</v>
          </cell>
          <cell r="D529" t="str">
            <v>Department of Agriculture/International Graduate Program for Agricultural and Biological Science</v>
          </cell>
          <cell r="E529" t="str">
            <v>not mandatory</v>
          </cell>
          <cell r="F529"/>
          <cell r="G529"/>
          <cell r="H529"/>
          <cell r="I529" t="str">
            <v>該当しない
N/A</v>
          </cell>
        </row>
        <row r="530">
          <cell r="A530" t="str">
            <v>8401F</v>
          </cell>
          <cell r="B530" t="str">
            <v>Shinshu University</v>
          </cell>
          <cell r="C530" t="str">
            <v>Graduate School of Science and Technology</v>
          </cell>
          <cell r="D530" t="str">
            <v>Department of Agriculture/International Graduate Program for Agricultural and Biological Science</v>
          </cell>
          <cell r="E530" t="str">
            <v>not mandatory</v>
          </cell>
          <cell r="F530"/>
          <cell r="G530"/>
          <cell r="H530"/>
          <cell r="I530" t="str">
            <v>該当しない
N/A</v>
          </cell>
        </row>
        <row r="531">
          <cell r="A531" t="str">
            <v>8401G</v>
          </cell>
          <cell r="B531" t="str">
            <v>Shinshu University</v>
          </cell>
          <cell r="C531" t="str">
            <v>Graduate School of Science and Technology</v>
          </cell>
          <cell r="D531" t="str">
            <v>Department of Agriculture/International Graduate Program for Agricultural and Biological Science</v>
          </cell>
          <cell r="E531" t="str">
            <v>not mandatory</v>
          </cell>
          <cell r="F531"/>
          <cell r="G531"/>
          <cell r="H531"/>
          <cell r="I531" t="str">
            <v>該当しない
N/A</v>
          </cell>
        </row>
        <row r="532">
          <cell r="A532" t="str">
            <v>8401H</v>
          </cell>
          <cell r="B532" t="str">
            <v>Shinshu University</v>
          </cell>
          <cell r="C532" t="str">
            <v>Graduate School of Science and Technology</v>
          </cell>
          <cell r="D532" t="str">
            <v>Department of Agriculture/International Graduate Program for Agricultural and Biological Science</v>
          </cell>
          <cell r="E532" t="str">
            <v>not mandatory</v>
          </cell>
          <cell r="F532"/>
          <cell r="G532"/>
          <cell r="H532"/>
          <cell r="I532" t="str">
            <v>該当しない
N/A</v>
          </cell>
        </row>
        <row r="533">
          <cell r="A533" t="str">
            <v>8401I</v>
          </cell>
          <cell r="B533" t="str">
            <v>Shinshu University</v>
          </cell>
          <cell r="C533" t="str">
            <v>Graduate School of Science and Technology</v>
          </cell>
          <cell r="D533" t="str">
            <v>Department of Agriculture/International Graduate Program for Agricultural and Biological Science</v>
          </cell>
          <cell r="E533" t="str">
            <v>not mandatory</v>
          </cell>
          <cell r="F533"/>
          <cell r="G533"/>
          <cell r="H533"/>
          <cell r="I533" t="str">
            <v>該当しない
N/A</v>
          </cell>
        </row>
        <row r="534">
          <cell r="A534" t="str">
            <v>8402A</v>
          </cell>
          <cell r="B534" t="str">
            <v>Shinshu University</v>
          </cell>
          <cell r="C534" t="str">
            <v>Graduate School of Medicine, Science and Technology</v>
          </cell>
          <cell r="D534" t="str">
            <v>Department of Biomedical Engineering/Biotechnology Division</v>
          </cell>
          <cell r="E534"/>
          <cell r="F534"/>
          <cell r="G534" t="str">
            <v>not mandatory</v>
          </cell>
          <cell r="H534"/>
          <cell r="I534" t="str">
            <v>Application period ends by the end of January 2023</v>
          </cell>
        </row>
        <row r="535">
          <cell r="A535" t="str">
            <v>8402B</v>
          </cell>
          <cell r="B535" t="str">
            <v>Shinshu University</v>
          </cell>
          <cell r="C535" t="str">
            <v>Graduate School of Medicine, Science and Technology</v>
          </cell>
          <cell r="D535" t="str">
            <v>Department of Science and Technology/Biological and Agricultural Sciences Division</v>
          </cell>
          <cell r="E535"/>
          <cell r="F535"/>
          <cell r="G535" t="str">
            <v>not mandatory</v>
          </cell>
          <cell r="H535"/>
          <cell r="I535" t="str">
            <v>Application period ends by the end of January 2023</v>
          </cell>
        </row>
        <row r="536">
          <cell r="A536" t="str">
            <v>8402C</v>
          </cell>
          <cell r="B536" t="str">
            <v>Shinshu University</v>
          </cell>
          <cell r="C536" t="str">
            <v>Graduate School of Medicine, Science and Technology</v>
          </cell>
          <cell r="D536" t="str">
            <v>Department of Science and Technology/Biological and Agricultural Sciences Division</v>
          </cell>
          <cell r="E536"/>
          <cell r="F536"/>
          <cell r="G536" t="str">
            <v>not mandatory</v>
          </cell>
          <cell r="H536"/>
          <cell r="I536" t="str">
            <v>Application period ends by the end of January 2023</v>
          </cell>
        </row>
        <row r="537">
          <cell r="A537" t="str">
            <v>8402D</v>
          </cell>
          <cell r="B537" t="str">
            <v>Shinshu University</v>
          </cell>
          <cell r="C537" t="str">
            <v>Graduate School of Medicine, Science and Technology</v>
          </cell>
          <cell r="D537" t="str">
            <v>Department of Science and Technology/Biological and Agricultural Sciences Division</v>
          </cell>
          <cell r="E537"/>
          <cell r="F537"/>
          <cell r="G537" t="str">
            <v>not mandatory</v>
          </cell>
          <cell r="H537"/>
          <cell r="I537" t="str">
            <v>Application period ends by the end of January 2023</v>
          </cell>
        </row>
        <row r="538">
          <cell r="A538" t="str">
            <v>8402E</v>
          </cell>
          <cell r="B538" t="str">
            <v>Shinshu University</v>
          </cell>
          <cell r="C538" t="str">
            <v>Graduate School of Medicine, Science and Technology</v>
          </cell>
          <cell r="D538" t="str">
            <v>Department of Science and Technology/Biological and Agricultural Sciences Division</v>
          </cell>
          <cell r="E538"/>
          <cell r="F538"/>
          <cell r="G538" t="str">
            <v>not mandatory</v>
          </cell>
          <cell r="H538"/>
          <cell r="I538" t="str">
            <v>Application period ends by the end of January 2023</v>
          </cell>
        </row>
        <row r="539">
          <cell r="A539" t="str">
            <v>8402F</v>
          </cell>
          <cell r="B539" t="str">
            <v>Shinshu University</v>
          </cell>
          <cell r="C539" t="str">
            <v>Graduate School of Medicine, Science and Technology</v>
          </cell>
          <cell r="D539" t="str">
            <v>Department of Science and Technology/Mountain and Environmental Sciences Division</v>
          </cell>
          <cell r="E539"/>
          <cell r="F539"/>
          <cell r="G539" t="str">
            <v>not mandatory</v>
          </cell>
          <cell r="H539"/>
          <cell r="I539" t="str">
            <v>Application period ends by the end of January 2023</v>
          </cell>
        </row>
        <row r="540">
          <cell r="A540" t="str">
            <v>8402G</v>
          </cell>
          <cell r="B540" t="str">
            <v>Shinshu University</v>
          </cell>
          <cell r="C540" t="str">
            <v>Graduate School of Medicine, Science and Technology</v>
          </cell>
          <cell r="D540" t="str">
            <v>Department of Science and Technology</v>
          </cell>
          <cell r="E540"/>
          <cell r="F540"/>
          <cell r="G540" t="str">
            <v>mandatory</v>
          </cell>
          <cell r="H540" t="str">
            <v>https://www.shinshu-u.ac.jp/faculty/textiles/english/members/</v>
          </cell>
          <cell r="I540" t="str">
            <v>Application period ends by the end of January 2023</v>
          </cell>
        </row>
        <row r="541">
          <cell r="A541" t="str">
            <v>8402H</v>
          </cell>
          <cell r="B541" t="str">
            <v>Shinshu University</v>
          </cell>
          <cell r="C541" t="str">
            <v>Graduate School of Medicine, Science and Technology</v>
          </cell>
          <cell r="D541" t="str">
            <v>Department of Biomedical Engineering 3-year course</v>
          </cell>
          <cell r="E541"/>
          <cell r="F541"/>
          <cell r="G541" t="str">
            <v>mandatory</v>
          </cell>
          <cell r="H541" t="str">
            <v>https://www.shinshu-u.ac.jp/faculty/textiles/english/members/</v>
          </cell>
          <cell r="I541" t="str">
            <v>Application period ends by the end of January 2023</v>
          </cell>
        </row>
        <row r="542">
          <cell r="A542" t="str">
            <v>6301A</v>
          </cell>
          <cell r="B542" t="str">
            <v>Kagawa University</v>
          </cell>
          <cell r="C542" t="str">
            <v>Graduate school of Medicine</v>
          </cell>
          <cell r="D542" t="str">
            <v>Doctoral course■Division of Medicine</v>
          </cell>
          <cell r="E542" t="str">
            <v>Master's degree candidates are not accepted</v>
          </cell>
          <cell r="F542"/>
          <cell r="G542" t="str">
            <v>mandatory</v>
          </cell>
          <cell r="H542" t="str">
            <v>https://www.med.kagawa-u.ac.jp/english/faculty/</v>
          </cell>
          <cell r="I542"/>
        </row>
        <row r="543">
          <cell r="A543" t="str">
            <v>6301B</v>
          </cell>
          <cell r="B543" t="str">
            <v>Kagawa University</v>
          </cell>
          <cell r="C543" t="str">
            <v>Graduate school of Medicine</v>
          </cell>
          <cell r="D543" t="str">
            <v>Doctoral course■Division of Medicine</v>
          </cell>
          <cell r="E543" t="str">
            <v>Master's degree candidates are not accepted</v>
          </cell>
          <cell r="F543"/>
          <cell r="G543" t="str">
            <v>mandatory</v>
          </cell>
          <cell r="H543" t="str">
            <v>https://www.med.kagawa-u.ac.jp/english/faculty/</v>
          </cell>
          <cell r="I543"/>
        </row>
        <row r="544">
          <cell r="A544" t="str">
            <v>6301C</v>
          </cell>
          <cell r="B544" t="str">
            <v>Kagawa University</v>
          </cell>
          <cell r="C544" t="str">
            <v>Graduate school of Medicine</v>
          </cell>
          <cell r="D544" t="str">
            <v>Doctoral course■Division of Medicine</v>
          </cell>
          <cell r="E544" t="str">
            <v>Master's degree candidates are not accepted</v>
          </cell>
          <cell r="F544"/>
          <cell r="G544" t="str">
            <v>mandatory</v>
          </cell>
          <cell r="H544" t="str">
            <v>https://www.med.kagawa-u.ac.jp/english/faculty/</v>
          </cell>
          <cell r="I544"/>
        </row>
        <row r="545">
          <cell r="A545" t="str">
            <v>6301D</v>
          </cell>
          <cell r="B545" t="str">
            <v>Kagawa University</v>
          </cell>
          <cell r="C545" t="str">
            <v>Graduate school of Medicine</v>
          </cell>
          <cell r="D545" t="str">
            <v>Doctoral course■Division of Medicine</v>
          </cell>
          <cell r="E545" t="str">
            <v>Master's degree candidates are not accepted</v>
          </cell>
          <cell r="F545"/>
          <cell r="G545" t="str">
            <v>mandatory</v>
          </cell>
          <cell r="H545" t="str">
            <v>https://www.med.kagawa-u.ac.jp/english/faculty/</v>
          </cell>
          <cell r="I545"/>
        </row>
        <row r="546">
          <cell r="A546" t="str">
            <v>6301E</v>
          </cell>
          <cell r="B546" t="str">
            <v>Kagawa University</v>
          </cell>
          <cell r="C546" t="str">
            <v>Graduate school of Medicine</v>
          </cell>
          <cell r="D546" t="str">
            <v>Doctoral course■Division of Medicine</v>
          </cell>
          <cell r="E546" t="str">
            <v>Master's degree candidates are not accepted</v>
          </cell>
          <cell r="F546"/>
          <cell r="G546" t="str">
            <v>mandatory</v>
          </cell>
          <cell r="H546" t="str">
            <v>https://www.med.kagawa-u.ac.jp/english/faculty/</v>
          </cell>
          <cell r="I546"/>
        </row>
        <row r="547">
          <cell r="A547" t="str">
            <v>6301F</v>
          </cell>
          <cell r="B547" t="str">
            <v>Kagawa University</v>
          </cell>
          <cell r="C547" t="str">
            <v>Graduate school of Medicine</v>
          </cell>
          <cell r="D547" t="str">
            <v>Doctoral course■Division of Medicine</v>
          </cell>
          <cell r="E547" t="str">
            <v>Master's degree candidates are not accepted</v>
          </cell>
          <cell r="F547"/>
          <cell r="G547" t="str">
            <v>mandatory</v>
          </cell>
          <cell r="H547" t="str">
            <v>https://www.med.kagawa-u.ac.jp/english/faculty/</v>
          </cell>
          <cell r="I547"/>
        </row>
        <row r="548">
          <cell r="A548" t="str">
            <v>6301G</v>
          </cell>
          <cell r="B548" t="str">
            <v>Kagawa University</v>
          </cell>
          <cell r="C548" t="str">
            <v>Graduate school of Medicine</v>
          </cell>
          <cell r="D548" t="str">
            <v>Doctoral course■Division of Medicine</v>
          </cell>
          <cell r="E548" t="str">
            <v>Master's degree candidates are not accepted</v>
          </cell>
          <cell r="F548"/>
          <cell r="G548" t="str">
            <v>mandatory</v>
          </cell>
          <cell r="H548" t="str">
            <v>https://www.med.kagawa-u.ac.jp/english/faculty/</v>
          </cell>
          <cell r="I548"/>
        </row>
        <row r="549">
          <cell r="A549" t="str">
            <v>6301H</v>
          </cell>
          <cell r="B549" t="str">
            <v>Kagawa University</v>
          </cell>
          <cell r="C549" t="str">
            <v>Graduate school of Medicine</v>
          </cell>
          <cell r="D549" t="str">
            <v>Doctoral course■Division of Medicine</v>
          </cell>
          <cell r="E549" t="str">
            <v>Master's degree candidates are not accepted</v>
          </cell>
          <cell r="F549"/>
          <cell r="G549" t="str">
            <v>mandatory</v>
          </cell>
          <cell r="H549" t="str">
            <v>https://www.med.kagawa-u.ac.jp/english/faculty/</v>
          </cell>
          <cell r="I549"/>
        </row>
        <row r="550">
          <cell r="A550" t="str">
            <v>6301I</v>
          </cell>
          <cell r="B550" t="str">
            <v>Kagawa University</v>
          </cell>
          <cell r="C550" t="str">
            <v>Graduate school of Medicine</v>
          </cell>
          <cell r="D550" t="str">
            <v>Doctoral course■Division of Medicine</v>
          </cell>
          <cell r="E550" t="str">
            <v>Master's degree candidates are not accepted</v>
          </cell>
          <cell r="F550"/>
          <cell r="G550" t="str">
            <v>mandatory</v>
          </cell>
          <cell r="H550" t="str">
            <v>https://www.med.kagawa-u.ac.jp/english/faculty/</v>
          </cell>
          <cell r="I550"/>
        </row>
        <row r="551">
          <cell r="A551" t="str">
            <v>6301J</v>
          </cell>
          <cell r="B551" t="str">
            <v>Kagawa University</v>
          </cell>
          <cell r="C551" t="str">
            <v>Graduate school of Medicine</v>
          </cell>
          <cell r="D551" t="str">
            <v>Doctoral course■Division of Medicine</v>
          </cell>
          <cell r="E551" t="str">
            <v>Master's degree candidates are not accepted</v>
          </cell>
          <cell r="F551"/>
          <cell r="G551" t="str">
            <v>mandatory</v>
          </cell>
          <cell r="H551" t="str">
            <v>https://www.med.kagawa-u.ac.jp/english/faculty/</v>
          </cell>
          <cell r="I551"/>
        </row>
        <row r="552">
          <cell r="A552" t="str">
            <v>6301K</v>
          </cell>
          <cell r="B552" t="str">
            <v>Kagawa University</v>
          </cell>
          <cell r="C552" t="str">
            <v>Graduate school of Medicine</v>
          </cell>
          <cell r="D552" t="str">
            <v>Doctoral course■Division of Medicine</v>
          </cell>
          <cell r="E552" t="str">
            <v>Master's degree candidates are not accepted</v>
          </cell>
          <cell r="F552"/>
          <cell r="G552" t="str">
            <v>mandatory</v>
          </cell>
          <cell r="H552" t="str">
            <v>https://www.med.kagawa-u.ac.jp/english/faculty/</v>
          </cell>
          <cell r="I552"/>
        </row>
        <row r="553">
          <cell r="A553" t="str">
            <v>6301L</v>
          </cell>
          <cell r="B553" t="str">
            <v>Kagawa University</v>
          </cell>
          <cell r="C553" t="str">
            <v>Graduate school of Medicine</v>
          </cell>
          <cell r="D553" t="str">
            <v>Master's course■Division of Nursing Science</v>
          </cell>
          <cell r="E553" t="str">
            <v>mandatory</v>
          </cell>
          <cell r="F553" t="str">
            <v>https://www.med.kagawa-u.ac.jp/english/faculty/school-of-nursing/</v>
          </cell>
          <cell r="G553" t="str">
            <v>PhD candidates are not accepted</v>
          </cell>
          <cell r="H553"/>
          <cell r="I553"/>
        </row>
        <row r="554">
          <cell r="A554" t="str">
            <v>6301M</v>
          </cell>
          <cell r="B554" t="str">
            <v>Kagawa University</v>
          </cell>
          <cell r="C554" t="str">
            <v>Graduate school of Medicine</v>
          </cell>
          <cell r="D554" t="str">
            <v>Master's course■Division of Nursing Science</v>
          </cell>
          <cell r="E554" t="str">
            <v>mandatory</v>
          </cell>
          <cell r="F554" t="str">
            <v>https://www.med.kagawa-u.ac.jp/english/faculty/school-of-nursing/</v>
          </cell>
          <cell r="G554" t="str">
            <v>PhD candidates are not accepted</v>
          </cell>
          <cell r="H554"/>
          <cell r="I554"/>
        </row>
        <row r="555">
          <cell r="A555" t="str">
            <v>6301N</v>
          </cell>
          <cell r="B555" t="str">
            <v>Kagawa University</v>
          </cell>
          <cell r="C555" t="str">
            <v>Graduate school of Medicine</v>
          </cell>
          <cell r="D555" t="str">
            <v>Master's course■Division of Nursing Science</v>
          </cell>
          <cell r="E555" t="str">
            <v>mandatory</v>
          </cell>
          <cell r="F555" t="str">
            <v>https://www.med.kagawa-u.ac.jp/english/faculty/school-of-nursing/</v>
          </cell>
          <cell r="G555" t="str">
            <v>PhD candidates are not accepted</v>
          </cell>
          <cell r="H555"/>
          <cell r="I555"/>
        </row>
        <row r="556">
          <cell r="A556" t="str">
            <v>6301O</v>
          </cell>
          <cell r="B556" t="str">
            <v>Kagawa University</v>
          </cell>
          <cell r="C556" t="str">
            <v>Graduate school of Medicine</v>
          </cell>
          <cell r="D556" t="str">
            <v>Master's course■Division of Nursing Science</v>
          </cell>
          <cell r="E556" t="str">
            <v>mandatory</v>
          </cell>
          <cell r="F556" t="str">
            <v>https://www.med.kagawa-u.ac.jp/english/faculty/school-of-nursing/</v>
          </cell>
          <cell r="G556" t="str">
            <v>PhD candidates are not accepted</v>
          </cell>
          <cell r="H556"/>
          <cell r="I556"/>
        </row>
        <row r="557">
          <cell r="A557" t="str">
            <v>6302A</v>
          </cell>
          <cell r="B557" t="str">
            <v>Kagawa University</v>
          </cell>
          <cell r="C557" t="str">
            <v>Graduate School of Engineering</v>
          </cell>
          <cell r="D557" t="str">
            <v>Division of Safety Systems Construction Engineering</v>
          </cell>
          <cell r="E557"/>
          <cell r="F557"/>
          <cell r="G557" t="str">
            <v>mandatory</v>
          </cell>
          <cell r="H557"/>
          <cell r="I557" t="str">
            <v>未定
TBD</v>
          </cell>
        </row>
        <row r="558">
          <cell r="A558" t="str">
            <v>6302B</v>
          </cell>
          <cell r="B558" t="str">
            <v>Kagawa University</v>
          </cell>
          <cell r="C558" t="str">
            <v>Graduate School of Engineering</v>
          </cell>
          <cell r="D558" t="str">
            <v>Division of Reliability-based Information Systems Engineering</v>
          </cell>
          <cell r="E558"/>
          <cell r="F558"/>
          <cell r="G558" t="str">
            <v>mandatory</v>
          </cell>
          <cell r="H558"/>
          <cell r="I558" t="str">
            <v>未定
TBD</v>
          </cell>
        </row>
        <row r="559">
          <cell r="A559" t="str">
            <v>6302C</v>
          </cell>
          <cell r="B559" t="str">
            <v>Kagawa University</v>
          </cell>
          <cell r="C559" t="str">
            <v>Graduate School of Engineering</v>
          </cell>
          <cell r="D559" t="str">
            <v>Division of Intelligent Mechanical Systems Engineering</v>
          </cell>
          <cell r="E559"/>
          <cell r="F559"/>
          <cell r="G559" t="str">
            <v>mandatory</v>
          </cell>
          <cell r="H559"/>
          <cell r="I559" t="str">
            <v>未定
TBD</v>
          </cell>
        </row>
        <row r="560">
          <cell r="A560" t="str">
            <v>6302D</v>
          </cell>
          <cell r="B560" t="str">
            <v>Kagawa University</v>
          </cell>
          <cell r="C560" t="str">
            <v>Graduate School of Engineering</v>
          </cell>
          <cell r="D560" t="str">
            <v>Division of Advanced Materials Science</v>
          </cell>
          <cell r="E560"/>
          <cell r="F560"/>
          <cell r="G560" t="str">
            <v>mandatory</v>
          </cell>
          <cell r="H560"/>
          <cell r="I560" t="str">
            <v>未定
TBD</v>
          </cell>
        </row>
        <row r="561">
          <cell r="A561" t="str">
            <v>6304A</v>
          </cell>
          <cell r="B561" t="str">
            <v>Kagawa University</v>
          </cell>
          <cell r="C561" t="str">
            <v>Graduate school of Agriculture</v>
          </cell>
          <cell r="D561" t="str">
            <v>Division of Applied Biological and Rare Sugar 
Sciences/Special
Course for 
Internatinal
Students from
Asia,Africa and
the Pacific Rim</v>
          </cell>
          <cell r="E561" t="str">
            <v>mandatory</v>
          </cell>
          <cell r="F561" t="str">
            <v>https://www.ag.kagawa-u.ac.jp/english/?page_id=105</v>
          </cell>
          <cell r="G561"/>
          <cell r="H561"/>
          <cell r="I561" t="str">
            <v>未定
TBD</v>
          </cell>
        </row>
        <row r="562">
          <cell r="A562" t="str">
            <v>6303A</v>
          </cell>
          <cell r="B562" t="str">
            <v>Kagawa University</v>
          </cell>
          <cell r="C562" t="str">
            <v>Graduate School of Science for Creative Emergence</v>
          </cell>
          <cell r="D562" t="str">
            <v>Division of Science for Creative Emergence</v>
          </cell>
          <cell r="E562" t="str">
            <v>not mandatory</v>
          </cell>
          <cell r="F562" t="str">
            <v>香川大学 :: 教員一覧 (kagawa-u.ac.jp)</v>
          </cell>
          <cell r="G562" t="str">
            <v>PhD candidates are not accepted</v>
          </cell>
          <cell r="H562"/>
          <cell r="I562"/>
        </row>
        <row r="563">
          <cell r="A563" t="str">
            <v>6303B</v>
          </cell>
          <cell r="B563" t="str">
            <v>Kagawa University</v>
          </cell>
          <cell r="C563" t="str">
            <v>Graduate School of Science for Creative Emergence</v>
          </cell>
          <cell r="D563" t="str">
            <v>Division of Science for Creative Emergence</v>
          </cell>
          <cell r="E563" t="str">
            <v>not mandatory</v>
          </cell>
          <cell r="F563" t="str">
            <v>香川大学 :: 教員一覧 (kagawa-u.ac.jp)</v>
          </cell>
          <cell r="G563" t="str">
            <v>PhD candidates are not accepted</v>
          </cell>
          <cell r="H563"/>
          <cell r="I563"/>
        </row>
        <row r="564">
          <cell r="A564" t="str">
            <v>6303C</v>
          </cell>
          <cell r="B564" t="str">
            <v>Kagawa University</v>
          </cell>
          <cell r="C564" t="str">
            <v>Graduate School of Science for Creative Emergence</v>
          </cell>
          <cell r="D564" t="str">
            <v>Division of Science for Creative Emergence</v>
          </cell>
          <cell r="E564" t="str">
            <v>mandatory</v>
          </cell>
          <cell r="F564" t="str">
            <v>香川大学 :: 教員一覧 (kagawa-u.ac.jp)</v>
          </cell>
          <cell r="G564" t="str">
            <v>PhD candidates are not accepted</v>
          </cell>
          <cell r="H564"/>
          <cell r="I564"/>
        </row>
        <row r="565">
          <cell r="A565" t="str">
            <v>0401A</v>
          </cell>
          <cell r="B565" t="str">
            <v>Akita University</v>
          </cell>
          <cell r="C565" t="str">
            <v>Graduate school of International Resource Sciences</v>
          </cell>
          <cell r="D565"/>
          <cell r="E565" t="str">
            <v>mandatory</v>
          </cell>
          <cell r="F565" t="str">
            <v>Annex</v>
          </cell>
          <cell r="G565" t="str">
            <v>mandatory</v>
          </cell>
          <cell r="H565" t="str">
            <v>Annex</v>
          </cell>
          <cell r="I565"/>
        </row>
        <row r="566">
          <cell r="A566" t="str">
            <v>0402A</v>
          </cell>
          <cell r="B566" t="str">
            <v>Akita University</v>
          </cell>
          <cell r="C566" t="str">
            <v>Graduate school of Engineering Science</v>
          </cell>
          <cell r="D566" t="str">
            <v>Cooperative Major in Sustainable Engineering</v>
          </cell>
          <cell r="E566" t="str">
            <v>mandatory</v>
          </cell>
          <cell r="F566"/>
          <cell r="G566" t="str">
            <v>mandatory</v>
          </cell>
          <cell r="H566"/>
          <cell r="I566"/>
        </row>
        <row r="567">
          <cell r="A567" t="str">
            <v>0402B</v>
          </cell>
          <cell r="B567" t="str">
            <v>Akita University</v>
          </cell>
          <cell r="C567" t="str">
            <v>Graduate school of Engineering Science</v>
          </cell>
          <cell r="D567" t="str">
            <v>Mathematical Science Course</v>
          </cell>
          <cell r="E567" t="str">
            <v>mandatory</v>
          </cell>
          <cell r="F567"/>
          <cell r="G567" t="str">
            <v>mandatory</v>
          </cell>
          <cell r="H567"/>
          <cell r="I567"/>
        </row>
        <row r="568">
          <cell r="A568" t="str">
            <v>7201A</v>
          </cell>
          <cell r="B568" t="str">
            <v>University of Miyazaki</v>
          </cell>
          <cell r="C568" t="str">
            <v>Interdisciplinary Graduate School of Medicine and Veterinary Medicine</v>
          </cell>
          <cell r="D568" t="str">
            <v>Medical and Veterinary Sciences (Master's Courses), Medicine and Veterinary Medicine(Doctoral Courses)</v>
          </cell>
          <cell r="E568"/>
          <cell r="F568"/>
          <cell r="G568" t="str">
            <v>mandatory</v>
          </cell>
          <cell r="H568" t="str">
            <v xml:space="preserve">Regarding a list of professors, please contact at
graduate@med.miyazaki-u.ac.jp </v>
          </cell>
          <cell r="I568"/>
        </row>
        <row r="569">
          <cell r="A569" t="str">
            <v>7202A</v>
          </cell>
          <cell r="B569" t="str">
            <v>University of Miyazaki</v>
          </cell>
          <cell r="C569" t="str">
            <v>Graduate school of Engineering</v>
          </cell>
          <cell r="D569"/>
          <cell r="E569" t="str">
            <v>mandatory</v>
          </cell>
          <cell r="F569" t="str">
            <v>https://www.miyazaki-u.ac.jp/tech/english/pdf/staff.pdf</v>
          </cell>
          <cell r="G569"/>
          <cell r="H569"/>
          <cell r="I569"/>
        </row>
        <row r="570">
          <cell r="A570" t="str">
            <v>7203A</v>
          </cell>
          <cell r="B570" t="str">
            <v>University of Miyazaki</v>
          </cell>
          <cell r="C570" t="str">
            <v>Graduate school of Agriculture</v>
          </cell>
          <cell r="D570" t="str">
            <v>International course of agriculture</v>
          </cell>
          <cell r="E570" t="str">
            <v>mandatory</v>
          </cell>
          <cell r="F570"/>
          <cell r="G570"/>
          <cell r="H570"/>
          <cell r="I570"/>
        </row>
        <row r="571">
          <cell r="A571" t="str">
            <v>7203B</v>
          </cell>
          <cell r="B571" t="str">
            <v>University of Miyazaki</v>
          </cell>
          <cell r="C571" t="str">
            <v>Graduate school of Agriculture</v>
          </cell>
          <cell r="D571" t="str">
            <v>International course of agriculture</v>
          </cell>
          <cell r="E571" t="str">
            <v>mandatory</v>
          </cell>
          <cell r="F571"/>
          <cell r="G571"/>
          <cell r="H571"/>
          <cell r="I571" t="str">
            <v>未定
TBD</v>
          </cell>
        </row>
        <row r="572">
          <cell r="A572" t="str">
            <v>7204A</v>
          </cell>
          <cell r="B572" t="str">
            <v>University of Miyazaki</v>
          </cell>
          <cell r="C572" t="str">
            <v>Interdisciplinary Graduate School of Agriculture and Engineering</v>
          </cell>
          <cell r="D572" t="str">
            <v>Department of Environment and Resource Sciences
Course of Environmentally Harmonized Technology and Science</v>
          </cell>
          <cell r="E572"/>
          <cell r="F572"/>
          <cell r="G572" t="str">
            <v>mandatory</v>
          </cell>
          <cell r="H572" t="str">
            <v>受入可能教員：入江　光輝</v>
          </cell>
          <cell r="I572"/>
        </row>
        <row r="573">
          <cell r="A573" t="str">
            <v>0702A</v>
          </cell>
          <cell r="B573" t="str">
            <v>University of Tsukuba</v>
          </cell>
          <cell r="C573" t="str">
            <v>Graduate school of Business Sciences, Humanities and Social Sciences
Degree Programs in　Humanities and Social Sciences</v>
          </cell>
          <cell r="D573" t="str">
            <v>Master's Programs in International Public Policy / African Youth Initiative in Public Policy</v>
          </cell>
          <cell r="E573" t="str">
            <v>not mandatory</v>
          </cell>
          <cell r="F573"/>
          <cell r="G573"/>
          <cell r="H573"/>
          <cell r="I573" t="str">
            <v>該当しない
N/A</v>
          </cell>
        </row>
        <row r="574">
          <cell r="A574" t="str">
            <v>0702B</v>
          </cell>
          <cell r="B574" t="str">
            <v>University of Tsukuba</v>
          </cell>
          <cell r="C574" t="str">
            <v>Graduate school of Business Sciences, Humanities and Social Sciences 
Degree Programs in
Humanities and Social Sciences</v>
          </cell>
          <cell r="D574" t="str">
            <v>Master's and Doctoral Programs in International Public Policy</v>
          </cell>
          <cell r="E574" t="str">
            <v>mandatory</v>
          </cell>
          <cell r="F574" t="str">
            <v>https://www.ipp.tsukuba.ac.jp/en/staff/</v>
          </cell>
          <cell r="G574" t="str">
            <v>mandatory</v>
          </cell>
          <cell r="H574" t="str">
            <v>https://www.ipp.tsukuba.ac.jp/en/staff/</v>
          </cell>
          <cell r="I574"/>
        </row>
        <row r="575">
          <cell r="A575" t="str">
            <v>0702C</v>
          </cell>
          <cell r="B575" t="str">
            <v>University of Tsukuba</v>
          </cell>
          <cell r="C575" t="str">
            <v>Graduate School of Business Sciences, Humanities and Social Sciences
Degree Programs in
Humanities and Social Sciences</v>
          </cell>
          <cell r="D575" t="str">
            <v xml:space="preserve">Program in Economic and Public Policy (PEPP)/
Master’s and Doctoral Program in International Public Policy </v>
          </cell>
          <cell r="E575" t="str">
            <v>not mandatory</v>
          </cell>
          <cell r="F575" t="str">
            <v>https://pepp.hass.tsukuba.ac.jp/people/</v>
          </cell>
          <cell r="G575" t="str">
            <v>mandatory</v>
          </cell>
          <cell r="H575" t="str">
            <v>https://pepp.hass.tsukuba.ac.jp/people/</v>
          </cell>
          <cell r="I575" t="str">
            <v>Application period ends by the end of January 2023</v>
          </cell>
        </row>
        <row r="576">
          <cell r="A576" t="str">
            <v>0703A</v>
          </cell>
          <cell r="B576" t="str">
            <v>University of Tsukuba</v>
          </cell>
          <cell r="C576" t="str">
            <v>Graduate School of Business Sciences, Humanities and Social Sciences</v>
          </cell>
          <cell r="D576" t="str">
            <v xml:space="preserve">Program in Economic and Public Policy (PEPP)/
in Doctoral Program in International Public Policy </v>
          </cell>
          <cell r="E576"/>
          <cell r="F576"/>
          <cell r="G576" t="str">
            <v>mandatory</v>
          </cell>
          <cell r="H576" t="str">
            <v>https://pepp.hass.tsukuba.ac.jp/people/</v>
          </cell>
          <cell r="I576"/>
        </row>
        <row r="577">
          <cell r="A577" t="str">
            <v>0705A</v>
          </cell>
          <cell r="B577" t="str">
            <v>University of Tsukuba</v>
          </cell>
          <cell r="C577" t="str">
            <v>Graduate school of Science and Technology
Degree Programs in Systems and Information Engineering</v>
          </cell>
          <cell r="D577" t="str">
            <v>Mastre's / Doctoral Program in Risk and Resilience Engineering</v>
          </cell>
          <cell r="E577" t="str">
            <v>mandatory</v>
          </cell>
          <cell r="F577" t="str">
            <v>https://www.risk.tsukuba.ac.jp/en/staff.html</v>
          </cell>
          <cell r="G577" t="str">
            <v>mandatory</v>
          </cell>
          <cell r="H577" t="str">
            <v>https://www.risk.tsukuba.ac.jp/en/staff.html</v>
          </cell>
          <cell r="I577"/>
        </row>
        <row r="578">
          <cell r="A578" t="str">
            <v>0705B</v>
          </cell>
          <cell r="B578" t="str">
            <v>University of Tsukuba</v>
          </cell>
          <cell r="C578" t="str">
            <v>Graduate school of Science and Technology
Degree programs in Systems
and Information Engineering</v>
          </cell>
          <cell r="D578" t="str">
            <v>Mastre's / Doctoral Program in  Engineering Mechanics and Energy</v>
          </cell>
          <cell r="E578" t="str">
            <v>mandatory</v>
          </cell>
          <cell r="F578" t="str">
            <v>https://www.sie.tsukuba.ac.jp/fac_search2/</v>
          </cell>
          <cell r="G578" t="str">
            <v>mandatory</v>
          </cell>
          <cell r="H578" t="str">
            <v>https://www.sie.tsukuba.ac.jp/fac_search2/</v>
          </cell>
          <cell r="I578"/>
        </row>
        <row r="579">
          <cell r="A579" t="str">
            <v>0704A</v>
          </cell>
          <cell r="B579" t="str">
            <v>University of Tsukuba</v>
          </cell>
          <cell r="C579" t="str">
            <v>Graduate School of Science and Technology
Degree Programs in Life and Earth Sciences</v>
          </cell>
          <cell r="D579" t="str">
            <v>Doctoral Degree Program in International Bioindustrial Sciences</v>
          </cell>
          <cell r="E579"/>
          <cell r="F579"/>
          <cell r="G579" t="str">
            <v>mandatory</v>
          </cell>
          <cell r="H579" t="str">
            <v>https://nc-bsys.tsukuba.ac.jp/english</v>
          </cell>
          <cell r="I579" t="str">
            <v>Application period ends by the end of January 2023</v>
          </cell>
        </row>
        <row r="580">
          <cell r="A580" t="str">
            <v>0706A</v>
          </cell>
          <cell r="B580" t="str">
            <v>University of Tsukuba</v>
          </cell>
          <cell r="C580" t="str">
            <v>Graduate School of Science and Technology
Degree Programs in Life and Earth Sciences</v>
          </cell>
          <cell r="D580" t="str">
            <v>Master’s Program in Environmental Sciences
Doctoral Program in
Environmental Studies
Sustainability Science, Technology, and Policy (SUSTEP) Program</v>
          </cell>
          <cell r="E580" t="str">
            <v>mandatory</v>
          </cell>
          <cell r="F580" t="str">
            <v>https://www.envr.tsukuba.ac.jp/~jds/people03.html</v>
          </cell>
          <cell r="G580" t="str">
            <v>mandatory</v>
          </cell>
          <cell r="H580" t="str">
            <v>https://www.envr.tsukuba.ac.jp/~jds/people03.html</v>
          </cell>
          <cell r="I580" t="str">
            <v>未定
TBD</v>
          </cell>
        </row>
        <row r="581">
          <cell r="A581" t="str">
            <v>0706B</v>
          </cell>
          <cell r="B581" t="str">
            <v>University of Tsukuba</v>
          </cell>
          <cell r="C581" t="str">
            <v>Graduate School of Science and Technology
Degree Programs in Life and Earth Sciences</v>
          </cell>
          <cell r="D581" t="str">
            <v>Mater’s Program in Agro-Bioresources Science and Technology</v>
          </cell>
          <cell r="E581" t="str">
            <v>mandatory</v>
          </cell>
          <cell r="F581" t="str">
            <v>https://www.bres.tsukuba.ac.jp/en/masters-program/m-faculty/</v>
          </cell>
          <cell r="G581"/>
          <cell r="H581"/>
          <cell r="I581"/>
        </row>
        <row r="582">
          <cell r="A582" t="str">
            <v>0706C</v>
          </cell>
          <cell r="B582" t="str">
            <v>University of Tsukuba</v>
          </cell>
          <cell r="C582" t="str">
            <v>Graduate school of Science and Technology　　　　　Degree Programs in Life and Earth Sciences</v>
          </cell>
          <cell r="D582" t="str">
            <v>Master's Program in Agro-Bioresources Science and Technology</v>
          </cell>
          <cell r="E582" t="str">
            <v>mandatory</v>
          </cell>
          <cell r="F582" t="str">
            <v>https://www.bres.tsukuba.ac.jp/en/masters-program/agro-biological-resources-science-and-technology-en/agro-biological-resource-sciences-2-en/#mc1</v>
          </cell>
          <cell r="G582"/>
          <cell r="H582"/>
          <cell r="I582"/>
        </row>
        <row r="583">
          <cell r="A583" t="str">
            <v>0706D</v>
          </cell>
          <cell r="B583" t="str">
            <v>University of Tsukuba</v>
          </cell>
          <cell r="C583" t="str">
            <v>Graduate school of Science and Technology　　　　　Degree Programs in Life and Earth Sciences</v>
          </cell>
          <cell r="D583" t="str">
            <v>Doctoral Program in
Agricultural Sciences</v>
          </cell>
          <cell r="E583"/>
          <cell r="F583"/>
          <cell r="G583" t="str">
            <v>mandatory</v>
          </cell>
          <cell r="H583" t="str">
            <v>https://www.bres.tsukuba.ac.jp/en/ph-d-programs/agricultural-sciences-en/</v>
          </cell>
          <cell r="I583"/>
        </row>
        <row r="584">
          <cell r="A584" t="str">
            <v>0701A</v>
          </cell>
          <cell r="B584" t="str">
            <v>University of Tsukuba</v>
          </cell>
          <cell r="C584" t="str">
            <v>Graduate school of Comprehensive Human Sciences
Degree Programs in
Comprehensive Human Sciences</v>
          </cell>
          <cell r="D584" t="str">
            <v>Master's Program in Education</v>
          </cell>
          <cell r="E584" t="str">
            <v>not mandatory</v>
          </cell>
          <cell r="F584" t="str">
            <v>Master’s Program in Education | 筑波大学 人間総合科学学術院教育学学位プログラム 人間学群 教育学類 (tsukuba.ac.jp)</v>
          </cell>
          <cell r="G584" t="str">
            <v>PhD candidates are not accepted</v>
          </cell>
          <cell r="H584"/>
          <cell r="I584"/>
        </row>
        <row r="585">
          <cell r="A585" t="str">
            <v>0701B</v>
          </cell>
          <cell r="B585" t="str">
            <v>University of Tsukuba</v>
          </cell>
          <cell r="C585" t="str">
            <v>Graduate school of Comprehensive Human Sciences
Degree Programs in
Comprehensive Human Sciences</v>
          </cell>
          <cell r="D585" t="str">
            <v>Master's Program in Sport and Olympic Studies</v>
          </cell>
          <cell r="E585" t="str">
            <v>not mandatory</v>
          </cell>
          <cell r="F585" t="str">
            <v>https://tias.tsukuba.ac.jp/tias2/curriculm/faculty/</v>
          </cell>
          <cell r="G585"/>
          <cell r="H585"/>
          <cell r="I585" t="str">
            <v>Application period ends by the end of January 2023</v>
          </cell>
        </row>
        <row r="586">
          <cell r="A586" t="str">
            <v>0701C</v>
          </cell>
          <cell r="B586" t="str">
            <v>University of Tsukuba</v>
          </cell>
          <cell r="C586" t="str">
            <v>Graduate school of Comprehensive Human Sciences
Degree Programs in Comprehensive Human Sciences</v>
          </cell>
          <cell r="D586" t="str">
            <v>Master's and Doctoral Programs in Informatics</v>
          </cell>
          <cell r="E586" t="str">
            <v>not mandatory</v>
          </cell>
          <cell r="F586" t="str">
            <v>https://informatics.tsukuba.ac.jp/faculty/</v>
          </cell>
          <cell r="G586" t="str">
            <v>not mandatory</v>
          </cell>
          <cell r="H586" t="str">
            <v>https://informatics.tsukuba.ac.jp/faculty/</v>
          </cell>
          <cell r="I586" t="str">
            <v>未定
TBD</v>
          </cell>
        </row>
        <row r="587">
          <cell r="A587" t="str">
            <v>0705C</v>
          </cell>
          <cell r="B587" t="str">
            <v>University of Tsukuba</v>
          </cell>
          <cell r="C587" t="str">
            <v xml:space="preserve">Graduate School of Science and Technology
Degree Programs in Systems and Information Engineering
</v>
          </cell>
          <cell r="D587" t="str">
            <v xml:space="preserve">Master’s/Doctoral Program in
Life Science
Innovation
(Bioinformatics)
</v>
          </cell>
          <cell r="E587" t="str">
            <v>mandatory</v>
          </cell>
          <cell r="F587" t="str">
            <v>https://tlsi.tsukuba.ac.jp/education1.html</v>
          </cell>
          <cell r="G587" t="str">
            <v>mandatory</v>
          </cell>
          <cell r="H587" t="str">
            <v>https://tlsi.tsukuba.ac.jp/education1.html</v>
          </cell>
          <cell r="I587" t="str">
            <v>該当しない
N/A</v>
          </cell>
        </row>
        <row r="588">
          <cell r="A588" t="str">
            <v>0706E</v>
          </cell>
          <cell r="B588" t="str">
            <v>University of Tsukuba</v>
          </cell>
          <cell r="C588" t="str">
            <v xml:space="preserve">Graduate School of Science and Technology
Degree Programs in Life and Earth Sciences
</v>
          </cell>
          <cell r="D588" t="str">
            <v>Master’s /Doctoral Program in
Life Science
Innovation (Food Innovation)</v>
          </cell>
          <cell r="E588" t="str">
            <v>mandatory</v>
          </cell>
          <cell r="F588" t="str">
            <v>https://tlsi.tsukuba.ac.jp/education1.html</v>
          </cell>
          <cell r="G588" t="str">
            <v>mandatory</v>
          </cell>
          <cell r="H588" t="str">
            <v>https://tlsi.tsukuba.ac.jp/education1.html</v>
          </cell>
          <cell r="I588" t="str">
            <v>該当しない
N/A</v>
          </cell>
        </row>
        <row r="589">
          <cell r="A589" t="str">
            <v>0706F</v>
          </cell>
          <cell r="B589" t="str">
            <v>University of Tsukuba</v>
          </cell>
          <cell r="C589" t="str">
            <v xml:space="preserve">Graduate School of Science and Technology
Degree Programs in Life and Earth Sciences
</v>
          </cell>
          <cell r="D589" t="str">
            <v>Master’s/Doctoral Program in
Life Science
Innovation
(Environmental Management)</v>
          </cell>
          <cell r="E589" t="str">
            <v>mandatory</v>
          </cell>
          <cell r="F589" t="str">
            <v>https://tlsi.tsukuba.ac.jp/education1.html</v>
          </cell>
          <cell r="G589" t="str">
            <v>mandatory</v>
          </cell>
          <cell r="H589" t="str">
            <v>https://tlsi.tsukuba.ac.jp/education1.html</v>
          </cell>
          <cell r="I589" t="str">
            <v>該当しない
N/A</v>
          </cell>
        </row>
        <row r="590">
          <cell r="A590" t="str">
            <v>0706G</v>
          </cell>
          <cell r="B590" t="str">
            <v>University of Tsukuba</v>
          </cell>
          <cell r="C590" t="str">
            <v>Graduate School of Science and Technology
Degree Programs in Life and Earth Sciences</v>
          </cell>
          <cell r="D590" t="str">
            <v>Master’s/Doctoral Program in
Life Science
Innovation
(Biomolecular Engineering)</v>
          </cell>
          <cell r="E590" t="str">
            <v>mandatory</v>
          </cell>
          <cell r="F590" t="str">
            <v>https://tlsi.tsukuba.ac.jp/education1.html</v>
          </cell>
          <cell r="G590" t="str">
            <v>mandatory</v>
          </cell>
          <cell r="H590" t="str">
            <v>https://tlsi.tsukuba.ac.jp/education1.html</v>
          </cell>
          <cell r="I590" t="str">
            <v>該当しない
N/A</v>
          </cell>
        </row>
        <row r="591">
          <cell r="A591" t="str">
            <v>0701D</v>
          </cell>
          <cell r="B591" t="str">
            <v>University of Tsukuba</v>
          </cell>
          <cell r="C591" t="str">
            <v xml:space="preserve">Graduate School of Cmprehensive Human Sciences
Degree Programs in Comprehensive Human Sciences
</v>
          </cell>
          <cell r="D591" t="str">
            <v>Master’s/Doctoral Program in
Life Science
Innovation (Disease Mechanism)</v>
          </cell>
          <cell r="E591" t="str">
            <v>mandatory</v>
          </cell>
          <cell r="F591" t="str">
            <v>https://tlsi.tsukuba.ac.jp/education1.html</v>
          </cell>
          <cell r="G591" t="str">
            <v>mandatory</v>
          </cell>
          <cell r="H591" t="str">
            <v>https://tlsi.tsukuba.ac.jp/education1.html</v>
          </cell>
          <cell r="I591" t="str">
            <v>該当しない
N/A</v>
          </cell>
        </row>
        <row r="592">
          <cell r="A592" t="str">
            <v>0701E</v>
          </cell>
          <cell r="B592" t="str">
            <v>University of Tsukuba</v>
          </cell>
          <cell r="C592" t="str">
            <v xml:space="preserve">Graduate School of Cmprehensive Human Sciences
Degree Programs in Comprehensive Human Sciences
</v>
          </cell>
          <cell r="D592" t="str">
            <v>Master’s/Doctoral Program in
Life Science
Innovation (Drug Discovery)</v>
          </cell>
          <cell r="E592" t="str">
            <v>mandatory</v>
          </cell>
          <cell r="F592" t="str">
            <v>https://tlsi.tsukuba.ac.jp/education1.html</v>
          </cell>
          <cell r="G592" t="str">
            <v>mandatory</v>
          </cell>
          <cell r="H592" t="str">
            <v>https://tlsi.tsukuba.ac.jp/education1.html</v>
          </cell>
          <cell r="I592" t="str">
            <v>該当しない
N/A</v>
          </cell>
        </row>
        <row r="593">
          <cell r="A593" t="str">
            <v>1201A</v>
          </cell>
          <cell r="B593" t="str">
            <v>Yokohama City University</v>
          </cell>
          <cell r="C593" t="str">
            <v>Graduate School of Medical Life Science</v>
          </cell>
          <cell r="D593" t="str">
            <v>Department of Medical Life Science</v>
          </cell>
          <cell r="E593" t="str">
            <v>not mandatory</v>
          </cell>
          <cell r="F593"/>
          <cell r="G593" t="str">
            <v>mandatory</v>
          </cell>
          <cell r="H593" t="str">
            <v>http://www.tsurumi.yokohama-cu.ac.jp/lab/index.html</v>
          </cell>
          <cell r="I593" t="str">
            <v>該当しない
N/A</v>
          </cell>
        </row>
        <row r="594">
          <cell r="A594" t="str">
            <v>1202A</v>
          </cell>
          <cell r="B594" t="str">
            <v>Yokohama City University</v>
          </cell>
          <cell r="C594" t="str">
            <v>Graduate School of Nanobioscience</v>
          </cell>
          <cell r="D594" t="str">
            <v>Department of Materials System Science</v>
          </cell>
          <cell r="E594" t="str">
            <v>mandatory</v>
          </cell>
          <cell r="F594" t="str">
            <v>https://www.yokohama-cu.ac.jp/nanobio/staff/nano_m_list.html</v>
          </cell>
          <cell r="G594" t="str">
            <v>mandatory</v>
          </cell>
          <cell r="H594" t="str">
            <v>https://www.yokohama-cu.ac.jp/nanobio/staff/nano_d_list.html</v>
          </cell>
          <cell r="I594" t="str">
            <v>該当しない
N/A</v>
          </cell>
        </row>
        <row r="595">
          <cell r="A595" t="str">
            <v>1202B</v>
          </cell>
          <cell r="B595" t="str">
            <v>Yokohama City University</v>
          </cell>
          <cell r="C595" t="str">
            <v>Graduate School of Nanobioscience</v>
          </cell>
          <cell r="D595" t="str">
            <v>Department of Life and Environmental System Science</v>
          </cell>
          <cell r="E595" t="str">
            <v>mandatory</v>
          </cell>
          <cell r="F595" t="str">
            <v>https://www.yokohama-cu.ac.jp/nanobio/staff/genome_m_list.html</v>
          </cell>
          <cell r="G595" t="str">
            <v>mandatory</v>
          </cell>
          <cell r="H595" t="str">
            <v>https://www.yokohama-cu.ac.jp/nanobio/staff/genome_d_list.html</v>
          </cell>
          <cell r="I595" t="str">
            <v>該当しない
N/A</v>
          </cell>
        </row>
        <row r="596">
          <cell r="A596" t="str">
            <v>1203A</v>
          </cell>
          <cell r="B596" t="str">
            <v>Yokohama City University</v>
          </cell>
          <cell r="C596" t="str">
            <v>Graduate School of International Management</v>
          </cell>
          <cell r="D596" t="str">
            <v>Department of International Management</v>
          </cell>
          <cell r="E596" t="str">
            <v>mandatory</v>
          </cell>
          <cell r="F596" t="str">
            <v>https://www.yokohama-cu.ac.jp/int_manage/staff/master.html</v>
          </cell>
          <cell r="G596" t="str">
            <v>mandatory</v>
          </cell>
          <cell r="H596" t="str">
            <v>https://www.yokohama-cu.ac.jp/int_manage/staff/doctor.html</v>
          </cell>
          <cell r="I596" t="str">
            <v>該当しない
N/A</v>
          </cell>
        </row>
        <row r="597">
          <cell r="A597" t="str">
            <v>1204A</v>
          </cell>
          <cell r="B597" t="str">
            <v>Yokohama City University</v>
          </cell>
          <cell r="C597" t="str">
            <v>Graduate School of Data Science</v>
          </cell>
          <cell r="D597" t="str">
            <v>Department of Data Science</v>
          </cell>
          <cell r="E597" t="str">
            <v>not mandatory</v>
          </cell>
          <cell r="F597" t="str">
            <v>https://www.yokohama-cu.ac.jp/ds/staff/ds_staff_list01.html</v>
          </cell>
          <cell r="G597" t="str">
            <v>mandatory</v>
          </cell>
          <cell r="H597" t="str">
            <v>https://www.yokohama-cu.ac.jp/ds/staff/ds_staff_list02.html</v>
          </cell>
          <cell r="I597" t="str">
            <v>該当しない
N/A</v>
          </cell>
        </row>
        <row r="598">
          <cell r="A598" t="str">
            <v>1205A</v>
          </cell>
          <cell r="B598" t="str">
            <v>Yokohama City University</v>
          </cell>
          <cell r="C598" t="str">
            <v>Graduate School of Urban Social and Cultural Studies</v>
          </cell>
          <cell r="D598" t="str">
            <v>Department of Urban Social and Cultural Studies</v>
          </cell>
          <cell r="E598" t="str">
            <v>mandatory</v>
          </cell>
          <cell r="F598" t="str">
            <v>https://www.yokohama-cu.ac.jp/urban/staff/master.html</v>
          </cell>
          <cell r="G598" t="str">
            <v>mandatory</v>
          </cell>
          <cell r="H598" t="str">
            <v>https://www.yokohama-cu.ac.jp/urban/staff/doctor.html</v>
          </cell>
          <cell r="I598" t="str">
            <v>該当しない
N/A</v>
          </cell>
        </row>
        <row r="599">
          <cell r="A599" t="str">
            <v>9401A</v>
          </cell>
          <cell r="B599" t="str">
            <v>Osaka Metropolitan University</v>
          </cell>
          <cell r="C599" t="str">
            <v>Graduate School of Science</v>
          </cell>
          <cell r="D599" t="str">
            <v>Department of Mathematics</v>
          </cell>
          <cell r="E599" t="str">
            <v>Master's degree candidates are not accepted</v>
          </cell>
          <cell r="F599"/>
          <cell r="G599" t="str">
            <v>mandatory</v>
          </cell>
          <cell r="H599" t="str">
            <v>Webサイトもしくは理学研究科あてにメール問い合わせ</v>
          </cell>
          <cell r="I599"/>
        </row>
        <row r="600">
          <cell r="A600" t="str">
            <v>9401B</v>
          </cell>
          <cell r="B600" t="str">
            <v>Osaka Metropolitan University</v>
          </cell>
          <cell r="C600" t="str">
            <v>Graduate School of Science</v>
          </cell>
          <cell r="D600" t="str">
            <v>Department of Physics</v>
          </cell>
          <cell r="E600" t="str">
            <v>Master's degree candidates are not accepted</v>
          </cell>
          <cell r="F600"/>
          <cell r="G600" t="str">
            <v>mandatory</v>
          </cell>
          <cell r="H600" t="str">
            <v>Webサイトもしくは理学研究科あてにメール問い合わせ</v>
          </cell>
          <cell r="I600"/>
        </row>
        <row r="601">
          <cell r="A601" t="str">
            <v>9401C</v>
          </cell>
          <cell r="B601" t="str">
            <v>Osaka Metropolitan University</v>
          </cell>
          <cell r="C601" t="str">
            <v>Graduate School of Science</v>
          </cell>
          <cell r="D601" t="str">
            <v>Department of Chemistry</v>
          </cell>
          <cell r="E601" t="str">
            <v>Master's degree candidates are not accepted</v>
          </cell>
          <cell r="F601"/>
          <cell r="G601" t="str">
            <v>mandatory</v>
          </cell>
          <cell r="H601" t="str">
            <v>Webサイトもしくは理学研究科あてにメール問い合わせ</v>
          </cell>
          <cell r="I601"/>
        </row>
        <row r="602">
          <cell r="A602" t="str">
            <v>9401D</v>
          </cell>
          <cell r="B602" t="str">
            <v>Osaka Metropolitan University</v>
          </cell>
          <cell r="C602" t="str">
            <v>Graduate School of Science</v>
          </cell>
          <cell r="D602" t="str">
            <v>Department of Biology</v>
          </cell>
          <cell r="E602" t="str">
            <v>Master's degree candidates are not accepted</v>
          </cell>
          <cell r="F602"/>
          <cell r="G602" t="str">
            <v>mandatory</v>
          </cell>
          <cell r="H602" t="str">
            <v>Webサイトもしくは理学研究科あてにメール問い合わせ</v>
          </cell>
          <cell r="I602"/>
        </row>
        <row r="603">
          <cell r="A603" t="str">
            <v>9401E</v>
          </cell>
          <cell r="B603" t="str">
            <v>Osaka Metropolitan University</v>
          </cell>
          <cell r="C603" t="str">
            <v>Graduate School of Science</v>
          </cell>
          <cell r="D603" t="str">
            <v>Department of Geosciences</v>
          </cell>
          <cell r="E603" t="str">
            <v>Master's degree candidates are not accepted</v>
          </cell>
          <cell r="F603"/>
          <cell r="G603" t="str">
            <v>mandatory</v>
          </cell>
          <cell r="H603" t="str">
            <v>Webサイトもしくは理学研究科あてにメール問い合わせ</v>
          </cell>
          <cell r="I603"/>
        </row>
        <row r="604">
          <cell r="A604" t="str">
            <v>9401F</v>
          </cell>
          <cell r="B604" t="str">
            <v>Osaka Metropolitan University</v>
          </cell>
          <cell r="C604" t="str">
            <v>Graduate School of Science</v>
          </cell>
          <cell r="D604" t="str">
            <v>Department of Biological
Chemistry</v>
          </cell>
          <cell r="E604" t="str">
            <v>Master's degree candidates are not accepted</v>
          </cell>
          <cell r="F604"/>
          <cell r="G604" t="str">
            <v>mandatory</v>
          </cell>
          <cell r="H604" t="str">
            <v>Webサイトもしくは理学研究科あてにメール問い合わせ</v>
          </cell>
          <cell r="I604"/>
        </row>
        <row r="605">
          <cell r="A605" t="str">
            <v>9402A</v>
          </cell>
          <cell r="B605" t="str">
            <v>Osaka Metropolitan University</v>
          </cell>
          <cell r="C605" t="str">
            <v>Graduate School of Engineering</v>
          </cell>
          <cell r="D605" t="str">
            <v xml:space="preserve">Aerospace and Marine-System Engineering
</v>
          </cell>
          <cell r="E605" t="str">
            <v>Master's degree candidates are not accepted</v>
          </cell>
          <cell r="F605"/>
          <cell r="G605" t="str">
            <v>mandatory</v>
          </cell>
          <cell r="H605" t="str">
            <v>http://www.eng.osakafu-u.ac.jp/faculty_list
https://www.eng.osaka-cu.ac.jp/</v>
          </cell>
          <cell r="I605"/>
        </row>
        <row r="606">
          <cell r="A606" t="str">
            <v>9402B</v>
          </cell>
          <cell r="B606" t="str">
            <v>Osaka Metropolitan University</v>
          </cell>
          <cell r="C606" t="str">
            <v>Graduate School of Engineering</v>
          </cell>
          <cell r="D606" t="str">
            <v xml:space="preserve">Mechanical Engineering
</v>
          </cell>
          <cell r="E606" t="str">
            <v>Master's degree candidates are not accepted</v>
          </cell>
          <cell r="F606"/>
          <cell r="G606" t="str">
            <v>mandatory</v>
          </cell>
          <cell r="H606" t="str">
            <v>http://www.eng.osakafu-u.ac.jp/faculty_list
https://www.eng.osaka-cu.ac.jp/</v>
          </cell>
          <cell r="I606"/>
        </row>
        <row r="607">
          <cell r="A607" t="str">
            <v>9402C</v>
          </cell>
          <cell r="B607" t="str">
            <v>Osaka Metropolitan University</v>
          </cell>
          <cell r="C607" t="str">
            <v>Graduate School of Engineering</v>
          </cell>
          <cell r="D607" t="str">
            <v xml:space="preserve">Electrical and Erectronic Engineering
</v>
          </cell>
          <cell r="E607" t="str">
            <v>Master's degree candidates are not accepted</v>
          </cell>
          <cell r="F607"/>
          <cell r="G607" t="str">
            <v>mandatory</v>
          </cell>
          <cell r="H607" t="str">
            <v>http://www.eng.osakafu-u.ac.jp/faculty_list
https://www.eng.osaka-cu.ac.jp/</v>
          </cell>
          <cell r="I607"/>
        </row>
        <row r="608">
          <cell r="A608" t="str">
            <v>9402D</v>
          </cell>
          <cell r="B608" t="str">
            <v>Osaka Metropolitan University</v>
          </cell>
          <cell r="C608" t="str">
            <v>Graduate School of Engineering</v>
          </cell>
          <cell r="D608" t="str">
            <v>Physics and Electronics</v>
          </cell>
          <cell r="E608" t="str">
            <v>Master's degree candidates are not accepted</v>
          </cell>
          <cell r="F608"/>
          <cell r="G608" t="str">
            <v>mandatory</v>
          </cell>
          <cell r="H608" t="str">
            <v>http://www.eng.osakafu-u.ac.jp/faculty_list
https://www.eng.osaka-cu.ac.jp/</v>
          </cell>
          <cell r="I608"/>
        </row>
        <row r="609">
          <cell r="A609" t="str">
            <v>9402E</v>
          </cell>
          <cell r="B609" t="str">
            <v>Osaka Metropolitan University</v>
          </cell>
          <cell r="C609" t="str">
            <v>Graduate School of Engineering</v>
          </cell>
          <cell r="D609" t="str">
            <v xml:space="preserve">Science and Engineering for Material,Chemistry and Biology
</v>
          </cell>
          <cell r="E609" t="str">
            <v>Master's degree candidates are not accepted</v>
          </cell>
          <cell r="F609"/>
          <cell r="G609" t="str">
            <v>mandatory</v>
          </cell>
          <cell r="H609" t="str">
            <v>http://www.eng.osakafu-u.ac.jp/faculty_list
https://www.eng.osaka-cu.ac.jp/</v>
          </cell>
          <cell r="I609"/>
        </row>
        <row r="610">
          <cell r="A610" t="str">
            <v>9402F</v>
          </cell>
          <cell r="B610" t="str">
            <v>Osaka Metropolitan University</v>
          </cell>
          <cell r="C610" t="str">
            <v>Graduate School of Engineering</v>
          </cell>
          <cell r="D610" t="str">
            <v>Urban Engineering</v>
          </cell>
          <cell r="E610" t="str">
            <v>Master's degree candidates are not accepted</v>
          </cell>
          <cell r="F610"/>
          <cell r="G610" t="str">
            <v>mandatory</v>
          </cell>
          <cell r="H610" t="str">
            <v>http://www.eng.osakafu-u.ac.jp/faculty_list
https://www.eng.osaka-cu.ac.jp/</v>
          </cell>
          <cell r="I610"/>
        </row>
        <row r="611">
          <cell r="A611" t="str">
            <v>9402G</v>
          </cell>
          <cell r="B611" t="str">
            <v>Osaka Metropolitan University</v>
          </cell>
          <cell r="C611" t="str">
            <v>Graduate School of Engineering</v>
          </cell>
          <cell r="D611" t="str">
            <v>Quantum and Radiation Engineering</v>
          </cell>
          <cell r="E611" t="str">
            <v>Master's degree candidates are not accepted</v>
          </cell>
          <cell r="F611"/>
          <cell r="G611" t="str">
            <v>mandatory</v>
          </cell>
          <cell r="H611" t="str">
            <v>http://www.eng.osakafu-u.ac.jp/faculty_list
https://www.eng.osaka-cu.ac.jp/</v>
          </cell>
          <cell r="I611"/>
        </row>
        <row r="612">
          <cell r="A612" t="str">
            <v>7002A</v>
          </cell>
          <cell r="B612" t="str">
            <v>Kumamoto University</v>
          </cell>
          <cell r="C612" t="str">
            <v>Graduate School of Medical Sciences</v>
          </cell>
          <cell r="D612" t="str">
            <v>Master course Medical science major</v>
          </cell>
          <cell r="E612" t="str">
            <v>mandatory</v>
          </cell>
          <cell r="F612" t="str">
            <v>https://ircms.kumamoto-u.ac.jp/research/guojun_sheng/</v>
          </cell>
          <cell r="G612" t="str">
            <v>PhD candidates are not accepted</v>
          </cell>
          <cell r="H612"/>
          <cell r="I612" t="str">
            <v>該当しない
N/A</v>
          </cell>
        </row>
        <row r="613">
          <cell r="A613" t="str">
            <v>7002B</v>
          </cell>
          <cell r="B613" t="str">
            <v>Kumamoto University</v>
          </cell>
          <cell r="C613" t="str">
            <v>Graduate School of Medical Sciences</v>
          </cell>
          <cell r="D613" t="str">
            <v>Master course Medical science major</v>
          </cell>
          <cell r="E613" t="str">
            <v>mandatory</v>
          </cell>
          <cell r="F613" t="str">
            <v>https://ircms.kumamoto-u.ac.jp/research/hitoshi_takizawa/</v>
          </cell>
          <cell r="G613" t="str">
            <v>PhD candidates are not accepted</v>
          </cell>
          <cell r="H613"/>
          <cell r="I613" t="str">
            <v>該当しない
N/A</v>
          </cell>
        </row>
        <row r="614">
          <cell r="A614" t="str">
            <v>7001A</v>
          </cell>
          <cell r="B614" t="str">
            <v>Kumamoto University</v>
          </cell>
          <cell r="C614" t="str">
            <v>Graduate School of Science and Technology</v>
          </cell>
          <cell r="D614" t="str">
            <v>Department of Science/
Chemistry</v>
          </cell>
          <cell r="E614" t="str">
            <v>mandatory</v>
          </cell>
          <cell r="F614" t="str">
            <v>https://www.fast.kumamoto-u.ac.jp/gsst-en/res_act/</v>
          </cell>
          <cell r="G614" t="str">
            <v>mandatory</v>
          </cell>
          <cell r="H614" t="str">
            <v>https://www.fast.kumamoto-u.ac.jp/gsst-en/res_act/</v>
          </cell>
          <cell r="I614" t="str">
            <v>該当しない
N/A</v>
          </cell>
        </row>
        <row r="615">
          <cell r="A615" t="str">
            <v>7001B</v>
          </cell>
          <cell r="B615" t="str">
            <v>Kumamoto University</v>
          </cell>
          <cell r="C615" t="str">
            <v>Graduate School of Science and Technology</v>
          </cell>
          <cell r="D615" t="str">
            <v>Department of Science/
Earth and Environmental Sciences</v>
          </cell>
          <cell r="E615" t="str">
            <v>mandatory</v>
          </cell>
          <cell r="F615" t="str">
            <v>https://www.fast.kumamoto-u.ac.jp/gsst-en/res_act/</v>
          </cell>
          <cell r="G615" t="str">
            <v>mandatory</v>
          </cell>
          <cell r="H615" t="str">
            <v>https://www.fast.kumamoto-u.ac.jp/gsst-en/res_act/</v>
          </cell>
          <cell r="I615" t="str">
            <v>該当しない
N/A</v>
          </cell>
        </row>
        <row r="616">
          <cell r="A616" t="str">
            <v>7001C</v>
          </cell>
          <cell r="B616" t="str">
            <v>Kumamoto University</v>
          </cell>
          <cell r="C616" t="str">
            <v>Graduate School of Science and Technology</v>
          </cell>
          <cell r="D616" t="str">
            <v>Department of Civil and Environmental Engineering and Architecture/
Civil and Environmental Engineering</v>
          </cell>
          <cell r="E616" t="str">
            <v>mandatory</v>
          </cell>
          <cell r="F616" t="str">
            <v>https://www.fast.kumamoto-u.ac.jp/gsst-en/res_act/</v>
          </cell>
          <cell r="G616" t="str">
            <v>mandatory</v>
          </cell>
          <cell r="H616" t="str">
            <v>https://www.fast.kumamoto-u.ac.jp/gsst-en/res_act/</v>
          </cell>
          <cell r="I616" t="str">
            <v>該当しない
N/A</v>
          </cell>
        </row>
        <row r="617">
          <cell r="A617" t="str">
            <v>7001D</v>
          </cell>
          <cell r="B617" t="str">
            <v>Kumamoto University</v>
          </cell>
          <cell r="C617" t="str">
            <v>Graduate School of Science and Technology</v>
          </cell>
          <cell r="D617" t="str">
            <v>Department of Civil and Environmental Engineering and Architecture/
Urban and Regional Planning and Design</v>
          </cell>
          <cell r="E617" t="str">
            <v>mandatory</v>
          </cell>
          <cell r="F617" t="str">
            <v>https://www.fast.kumamoto-u.ac.jp/gsst-en/res_act/</v>
          </cell>
          <cell r="G617" t="str">
            <v>mandatory</v>
          </cell>
          <cell r="H617" t="str">
            <v>https://www.fast.kumamoto-u.ac.jp/gsst-en/res_act/</v>
          </cell>
          <cell r="I617" t="str">
            <v>該当しない
N/A</v>
          </cell>
        </row>
        <row r="618">
          <cell r="A618" t="str">
            <v>7001E</v>
          </cell>
          <cell r="B618" t="str">
            <v>Kumamoto University</v>
          </cell>
          <cell r="C618" t="str">
            <v>Graduate School of Science and Technology</v>
          </cell>
          <cell r="D618" t="str">
            <v>Department of Civil and Environmental Engineering and Architecture/
Architecture and Building Engineering</v>
          </cell>
          <cell r="E618" t="str">
            <v>mandatory</v>
          </cell>
          <cell r="F618" t="str">
            <v>https://www.fast.kumamoto-u.ac.jp/gsst-en/res_act/</v>
          </cell>
          <cell r="G618" t="str">
            <v>mandatory</v>
          </cell>
          <cell r="H618" t="str">
            <v>https://www.fast.kumamoto-u.ac.jp/gsst-en/res_act/</v>
          </cell>
          <cell r="I618" t="str">
            <v>該当しない
N/A</v>
          </cell>
        </row>
        <row r="619">
          <cell r="A619" t="str">
            <v>7001F</v>
          </cell>
          <cell r="B619" t="str">
            <v>Kumamoto University</v>
          </cell>
          <cell r="C619" t="str">
            <v>Graduate School of Science and Technology</v>
          </cell>
          <cell r="D619" t="str">
            <v>Department of Mechanical and Mathematical Engineering/
Mechanical Engineering</v>
          </cell>
          <cell r="E619" t="str">
            <v>mandatory</v>
          </cell>
          <cell r="F619" t="str">
            <v>https://www.fast.kumamoto-u.ac.jp/gsst-en/res_act/</v>
          </cell>
          <cell r="G619" t="str">
            <v>mandatory</v>
          </cell>
          <cell r="H619" t="str">
            <v>https://www.fast.kumamoto-u.ac.jp/gsst-en/res_act/</v>
          </cell>
          <cell r="I619" t="str">
            <v>該当しない
N/A</v>
          </cell>
        </row>
        <row r="620">
          <cell r="A620" t="str">
            <v>7001G</v>
          </cell>
          <cell r="B620" t="str">
            <v>Kumamoto University</v>
          </cell>
          <cell r="C620" t="str">
            <v>Graduate School of Science and Technology</v>
          </cell>
          <cell r="D620" t="str">
            <v>Department of Mechanical and Mathematical Engineering/
Mechanical Systems</v>
          </cell>
          <cell r="E620" t="str">
            <v>mandatory</v>
          </cell>
          <cell r="F620" t="str">
            <v>https://www.fast.kumamoto-u.ac.jp/gsst-en/res_act/</v>
          </cell>
          <cell r="G620" t="str">
            <v>mandatory</v>
          </cell>
          <cell r="H620" t="str">
            <v>https://www.fast.kumamoto-u.ac.jp/gsst-en/res_act/</v>
          </cell>
          <cell r="I620" t="str">
            <v>該当しない
N/A</v>
          </cell>
        </row>
        <row r="621">
          <cell r="A621" t="str">
            <v>7001H</v>
          </cell>
          <cell r="B621" t="str">
            <v>Kumamoto University</v>
          </cell>
          <cell r="C621" t="str">
            <v>Graduate School of Science and Technology</v>
          </cell>
          <cell r="D621" t="str">
            <v>Department of Computer Science and Electrical Engineering/
Electrical Engineering</v>
          </cell>
          <cell r="E621" t="str">
            <v>mandatory</v>
          </cell>
          <cell r="F621" t="str">
            <v>https://www.fast.kumamoto-u.ac.jp/gsst-en/res_act/</v>
          </cell>
          <cell r="G621" t="str">
            <v>mandatory</v>
          </cell>
          <cell r="H621" t="str">
            <v>https://www.fast.kumamoto-u.ac.jp/gsst-en/res_act/</v>
          </cell>
          <cell r="I621" t="str">
            <v>該当しない
N/A</v>
          </cell>
        </row>
        <row r="622">
          <cell r="A622" t="str">
            <v>7001I</v>
          </cell>
          <cell r="B622" t="str">
            <v>Kumamoto University</v>
          </cell>
          <cell r="C622" t="str">
            <v>Graduate School of Science and Technology</v>
          </cell>
          <cell r="D622" t="str">
            <v>Department of Computer Science and Electrical Engineering/
Electronic Engineering</v>
          </cell>
          <cell r="E622" t="str">
            <v>mandatory</v>
          </cell>
          <cell r="F622" t="str">
            <v>https://www.fast.kumamoto-u.ac.jp/gsst-en/res_act/</v>
          </cell>
          <cell r="G622" t="str">
            <v>mandatory</v>
          </cell>
          <cell r="H622" t="str">
            <v>https://www.fast.kumamoto-u.ac.jp/gsst-en/res_act/</v>
          </cell>
          <cell r="I622" t="str">
            <v>該当しない
N/A</v>
          </cell>
        </row>
        <row r="623">
          <cell r="A623" t="str">
            <v>7001J</v>
          </cell>
          <cell r="B623" t="str">
            <v>Kumamoto University</v>
          </cell>
          <cell r="C623" t="str">
            <v>Graduate School of Science and Technology</v>
          </cell>
          <cell r="D623" t="str">
            <v>Department of Computer Science and Electrical Engineering/
Computer Science</v>
          </cell>
          <cell r="E623" t="str">
            <v>mandatory</v>
          </cell>
          <cell r="F623" t="str">
            <v>https://www.fast.kumamoto-u.ac.jp/gsst-en/res_act/</v>
          </cell>
          <cell r="G623" t="str">
            <v>mandatory</v>
          </cell>
          <cell r="H623" t="str">
            <v>https://www.fast.kumamoto-u.ac.jp/gsst-en/res_act/</v>
          </cell>
          <cell r="I623" t="str">
            <v>該当しない
N/A</v>
          </cell>
        </row>
        <row r="624">
          <cell r="A624" t="str">
            <v>7001K</v>
          </cell>
          <cell r="B624" t="str">
            <v>Kumamoto University</v>
          </cell>
          <cell r="C624" t="str">
            <v>Graduate School of Science and Technology</v>
          </cell>
          <cell r="D624" t="str">
            <v>Department of Materials Science and Applied Chemistry/
Chemistry and Bioscience</v>
          </cell>
          <cell r="E624" t="str">
            <v>mandatory</v>
          </cell>
          <cell r="F624" t="str">
            <v>https://www.fast.kumamoto-u.ac.jp/gsst-en/res_act/</v>
          </cell>
          <cell r="G624" t="str">
            <v>mandatory</v>
          </cell>
          <cell r="H624" t="str">
            <v>https://www.fast.kumamoto-u.ac.jp/gsst-en/res_act/</v>
          </cell>
          <cell r="I624" t="str">
            <v>該当しない
N/A</v>
          </cell>
        </row>
        <row r="625">
          <cell r="A625" t="str">
            <v>7001L</v>
          </cell>
          <cell r="B625" t="str">
            <v>Kumamoto University</v>
          </cell>
          <cell r="C625" t="str">
            <v>Graduate School of Science and Technology</v>
          </cell>
          <cell r="D625" t="str">
            <v>Department of Materials Science and Applied Chemistry/
Chemistry and Materials</v>
          </cell>
          <cell r="E625" t="str">
            <v>mandatory</v>
          </cell>
          <cell r="F625" t="str">
            <v>https://www.fast.kumamoto-u.ac.jp/gsst-en/res_act/</v>
          </cell>
          <cell r="G625" t="str">
            <v>mandatory</v>
          </cell>
          <cell r="H625" t="str">
            <v>https://www.fast.kumamoto-u.ac.jp/gsst-en/res_act/</v>
          </cell>
          <cell r="I625" t="str">
            <v>該当しない
N/A</v>
          </cell>
        </row>
        <row r="626">
          <cell r="A626" t="str">
            <v>7001M</v>
          </cell>
          <cell r="B626" t="str">
            <v>Kumamoto University</v>
          </cell>
          <cell r="C626" t="str">
            <v>Graduate School of Science and Technology</v>
          </cell>
          <cell r="D626" t="str">
            <v>Department of Materials Science and Applied Chemistry/
Materials Science and Engineering</v>
          </cell>
          <cell r="E626" t="str">
            <v>mandatory</v>
          </cell>
          <cell r="F626" t="str">
            <v>https://www.fast.kumamoto-u.ac.jp/gsst-en/res_act/</v>
          </cell>
          <cell r="G626" t="str">
            <v>mandatory</v>
          </cell>
          <cell r="H626" t="str">
            <v>https://www.fast.kumamoto-u.ac.jp/gsst-en/res_act/</v>
          </cell>
          <cell r="I626" t="str">
            <v>該当しない
N/A</v>
          </cell>
        </row>
        <row r="627">
          <cell r="A627" t="str">
            <v>7001N</v>
          </cell>
          <cell r="B627" t="str">
            <v>Kumamoto University</v>
          </cell>
          <cell r="C627" t="str">
            <v>Graduate School of Science and Technology</v>
          </cell>
          <cell r="D627" t="str">
            <v>Department of Science/
Chemistry</v>
          </cell>
          <cell r="E627" t="str">
            <v>mandatory</v>
          </cell>
          <cell r="F627" t="str">
            <v>https://www.fast.kumamoto-u.ac.jp/gsst-en/res_act/</v>
          </cell>
          <cell r="G627" t="str">
            <v>mandatory</v>
          </cell>
          <cell r="H627" t="str">
            <v>https://www.fast.kumamoto-u.ac.jp/gsst-en/res_act/</v>
          </cell>
          <cell r="I627" t="str">
            <v>該当しない
N/A</v>
          </cell>
        </row>
        <row r="628">
          <cell r="A628" t="str">
            <v>7001O</v>
          </cell>
          <cell r="B628" t="str">
            <v>Kumamoto University</v>
          </cell>
          <cell r="C628" t="str">
            <v>Graduate School of Science and Technology</v>
          </cell>
          <cell r="D628" t="str">
            <v>Department of Science/
Earth and Environmental Sciences</v>
          </cell>
          <cell r="E628" t="str">
            <v>mandatory</v>
          </cell>
          <cell r="F628" t="str">
            <v>https://www.fast.kumamoto-u.ac.jp/gsst-en/res_act/</v>
          </cell>
          <cell r="G628" t="str">
            <v>mandatory</v>
          </cell>
          <cell r="H628" t="str">
            <v>https://www.fast.kumamoto-u.ac.jp/gsst-en/res_act/</v>
          </cell>
          <cell r="I628" t="str">
            <v>該当しない
N/A</v>
          </cell>
        </row>
        <row r="629">
          <cell r="A629" t="str">
            <v>7001P</v>
          </cell>
          <cell r="B629" t="str">
            <v>Kumamoto University</v>
          </cell>
          <cell r="C629" t="str">
            <v>Graduate School of Science and Technology</v>
          </cell>
          <cell r="D629" t="str">
            <v>Department of Advanced Industrial Science/
Environmental Conservation Engineering</v>
          </cell>
          <cell r="E629" t="str">
            <v>mandatory</v>
          </cell>
          <cell r="F629" t="str">
            <v>https://www.fast.kumamoto-u.ac.jp/gsst-en/res_act/</v>
          </cell>
          <cell r="G629" t="str">
            <v>mandatory</v>
          </cell>
          <cell r="H629" t="str">
            <v>https://www.fast.kumamoto-u.ac.jp/gsst-en/res_act/</v>
          </cell>
          <cell r="I629" t="str">
            <v>該当しない
N/A</v>
          </cell>
        </row>
        <row r="630">
          <cell r="A630" t="str">
            <v>7001Q</v>
          </cell>
          <cell r="B630" t="str">
            <v>Kumamoto University</v>
          </cell>
          <cell r="C630" t="str">
            <v>Graduate School of Science and Technology</v>
          </cell>
          <cell r="D630" t="str">
            <v>Department of Advanced Industrial Science/
Environmental Management and Planning</v>
          </cell>
          <cell r="E630" t="str">
            <v>mandatory</v>
          </cell>
          <cell r="F630" t="str">
            <v>https://www.fast.kumamoto-u.ac.jp/gsst-en/res_act/</v>
          </cell>
          <cell r="G630" t="str">
            <v>mandatory</v>
          </cell>
          <cell r="H630" t="str">
            <v>https://www.fast.kumamoto-u.ac.jp/gsst-en/res_act/</v>
          </cell>
          <cell r="I630" t="str">
            <v>該当しない
N/A</v>
          </cell>
        </row>
        <row r="631">
          <cell r="A631" t="str">
            <v>7001R</v>
          </cell>
          <cell r="B631" t="str">
            <v>Kumamoto University</v>
          </cell>
          <cell r="C631" t="str">
            <v>Graduate School of Science and Technology</v>
          </cell>
          <cell r="D631" t="str">
            <v>Department of Advanced Industrial Science/
Architecture and Environment Planning</v>
          </cell>
          <cell r="E631" t="str">
            <v>mandatory</v>
          </cell>
          <cell r="F631" t="str">
            <v>https://www.fast.kumamoto-u.ac.jp/gsst-en/res_act/</v>
          </cell>
          <cell r="G631" t="str">
            <v>mandatory</v>
          </cell>
          <cell r="H631" t="str">
            <v>https://www.fast.kumamoto-u.ac.jp/gsst-en/res_act/</v>
          </cell>
          <cell r="I631" t="str">
            <v>該当しない
N/A</v>
          </cell>
        </row>
        <row r="632">
          <cell r="A632" t="str">
            <v>7001S</v>
          </cell>
          <cell r="B632" t="str">
            <v>Kumamoto University</v>
          </cell>
          <cell r="C632" t="str">
            <v>Graduate School of Science and Technology</v>
          </cell>
          <cell r="D632" t="str">
            <v>Department of Advanced Industrial Science/
Building Materials and Structures</v>
          </cell>
          <cell r="E632" t="str">
            <v>mandatory</v>
          </cell>
          <cell r="F632" t="str">
            <v>https://www.fast.kumamoto-u.ac.jp/gsst-en/res_act/</v>
          </cell>
          <cell r="G632" t="str">
            <v>mandatory</v>
          </cell>
          <cell r="H632" t="str">
            <v>https://www.fast.kumamoto-u.ac.jp/gsst-en/res_act/</v>
          </cell>
          <cell r="I632" t="str">
            <v>該当しない
N/A</v>
          </cell>
        </row>
        <row r="633">
          <cell r="A633" t="str">
            <v>7001T</v>
          </cell>
          <cell r="B633" t="str">
            <v>Kumamoto University</v>
          </cell>
          <cell r="C633" t="str">
            <v>Graduate School of Science and Technology</v>
          </cell>
          <cell r="D633" t="str">
            <v>Department of Advanced Industrial Science/
Advanced Mechanical Systems</v>
          </cell>
          <cell r="E633" t="str">
            <v>mandatory</v>
          </cell>
          <cell r="F633" t="str">
            <v>https://www.fast.kumamoto-u.ac.jp/gsst-en/res_act/</v>
          </cell>
          <cell r="G633" t="str">
            <v>mandatory</v>
          </cell>
          <cell r="H633" t="str">
            <v>https://www.fast.kumamoto-u.ac.jp/gsst-en/res_act/</v>
          </cell>
          <cell r="I633" t="str">
            <v>該当しない
N/A</v>
          </cell>
        </row>
        <row r="634">
          <cell r="A634" t="str">
            <v>7001U</v>
          </cell>
          <cell r="B634" t="str">
            <v>Kumamoto University</v>
          </cell>
          <cell r="C634" t="str">
            <v>Graduate School of Science and Technology</v>
          </cell>
          <cell r="D634" t="str">
            <v>Department of Advanced Industrial Science/
Intelligent Mechanical Systems</v>
          </cell>
          <cell r="E634" t="str">
            <v>mandatory</v>
          </cell>
          <cell r="F634" t="str">
            <v>https://www.fast.kumamoto-u.ac.jp/gsst-en/res_act/</v>
          </cell>
          <cell r="G634" t="str">
            <v>mandatory</v>
          </cell>
          <cell r="H634" t="str">
            <v>https://www.fast.kumamoto-u.ac.jp/gsst-en/res_act/</v>
          </cell>
          <cell r="I634" t="str">
            <v>該当しない
N/A</v>
          </cell>
        </row>
        <row r="635">
          <cell r="A635" t="str">
            <v>7001V</v>
          </cell>
          <cell r="B635" t="str">
            <v>Kumamoto University</v>
          </cell>
          <cell r="C635" t="str">
            <v>Graduate School of Science and Technology</v>
          </cell>
          <cell r="D635" t="str">
            <v>Department of Advanced Industrial Science/
Computer Science and Communication Engineering</v>
          </cell>
          <cell r="E635" t="str">
            <v>mandatory</v>
          </cell>
          <cell r="F635" t="str">
            <v>https://www.fast.kumamoto-u.ac.jp/gsst-en/res_act/</v>
          </cell>
          <cell r="G635" t="str">
            <v>mandatory</v>
          </cell>
          <cell r="H635" t="str">
            <v>https://www.fast.kumamoto-u.ac.jp/gsst-en/res_act/</v>
          </cell>
          <cell r="I635" t="str">
            <v>該当しない
N/A</v>
          </cell>
        </row>
        <row r="636">
          <cell r="A636" t="str">
            <v>7001W</v>
          </cell>
          <cell r="B636" t="str">
            <v>Kumamoto University</v>
          </cell>
          <cell r="C636" t="str">
            <v>Graduate School of Science and Technology</v>
          </cell>
          <cell r="D636" t="str">
            <v>Department of Advanced Industrial Science/
Frontier Technology for Energy and Devices</v>
          </cell>
          <cell r="E636" t="str">
            <v>mandatory</v>
          </cell>
          <cell r="F636" t="str">
            <v>https://www.fast.kumamoto-u.ac.jp/gsst-en/res_act/</v>
          </cell>
          <cell r="G636" t="str">
            <v>mandatory</v>
          </cell>
          <cell r="H636" t="str">
            <v>https://www.fast.kumamoto-u.ac.jp/gsst-en/res_act/</v>
          </cell>
          <cell r="I636" t="str">
            <v>該当しない
N/A</v>
          </cell>
        </row>
        <row r="637">
          <cell r="A637" t="str">
            <v>7001X</v>
          </cell>
          <cell r="B637" t="str">
            <v>Kumamoto University</v>
          </cell>
          <cell r="C637" t="str">
            <v>Graduate School of Science and Technology</v>
          </cell>
          <cell r="D637" t="str">
            <v>Department of Advanced Industrial Science/
Human and Environmental Informatics</v>
          </cell>
          <cell r="E637" t="str">
            <v>mandatory</v>
          </cell>
          <cell r="F637" t="str">
            <v>https://www.fast.kumamoto-u.ac.jp/gsst-en/res_act/</v>
          </cell>
          <cell r="G637" t="str">
            <v>mandatory</v>
          </cell>
          <cell r="H637" t="str">
            <v>https://www.fast.kumamoto-u.ac.jp/gsst-en/res_act/</v>
          </cell>
          <cell r="I637" t="str">
            <v>該当しない
N/A</v>
          </cell>
        </row>
        <row r="638">
          <cell r="A638" t="str">
            <v>7001Y</v>
          </cell>
          <cell r="B638" t="str">
            <v>Kumamoto University</v>
          </cell>
          <cell r="C638" t="str">
            <v>Graduate School of Science and Technology</v>
          </cell>
          <cell r="D638" t="str">
            <v>Department of Advanced Industrial Science/
Applied Chemistry and Biochemistry</v>
          </cell>
          <cell r="E638" t="str">
            <v>mandatory</v>
          </cell>
          <cell r="F638" t="str">
            <v>https://www.fast.kumamoto-u.ac.jp/gsst-en/res_act/</v>
          </cell>
          <cell r="G638" t="str">
            <v>mandatory</v>
          </cell>
          <cell r="H638" t="str">
            <v>https://www.fast.kumamoto-u.ac.jp/gsst-en/res_act/</v>
          </cell>
          <cell r="I638" t="str">
            <v>該当しない
N/A</v>
          </cell>
        </row>
        <row r="639">
          <cell r="A639" t="str">
            <v>7001Z</v>
          </cell>
          <cell r="B639" t="str">
            <v>Kumamoto University</v>
          </cell>
          <cell r="C639" t="str">
            <v>Graduate School of Science and Technology</v>
          </cell>
          <cell r="D639" t="str">
            <v>Department of Advanced Industrial Science/
Materials Science and Engineering</v>
          </cell>
          <cell r="E639" t="str">
            <v>mandatory</v>
          </cell>
          <cell r="F639" t="str">
            <v>https://www.fast.kumamoto-u.ac.jp/gsst-en/res_act/</v>
          </cell>
          <cell r="G639" t="str">
            <v>mandatory</v>
          </cell>
          <cell r="H639" t="str">
            <v>https://www.fast.kumamoto-u.ac.jp/gsst-en/res_act/</v>
          </cell>
          <cell r="I639" t="str">
            <v>該当しない
N/A</v>
          </cell>
        </row>
        <row r="640">
          <cell r="D640"/>
          <cell r="E640"/>
          <cell r="F640"/>
          <cell r="G640"/>
          <cell r="H640"/>
          <cell r="I640"/>
        </row>
      </sheetData>
      <sheetData sheetId="4"/>
      <sheetData sheetId="5"/>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A1565DB-8989-4747-B64F-2B0E8ACD455A}" name="テーブル1" displayName="テーブル1" ref="O1:O4" totalsRowShown="0" headerRowDxfId="248" dataDxfId="247">
  <autoFilter ref="O1:O4" xr:uid="{8A1565DB-8989-4747-B64F-2B0E8ACD455A}"/>
  <tableColumns count="1">
    <tableColumn id="1" xr3:uid="{5CFC9D61-013C-4F12-9AFD-F58C0F5C80D4}" name="Ministry / Government Institution" dataDxfId="246"/>
  </tableColumns>
  <tableStyleInfo name="TableStyleMedium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D112A72-ED2F-4687-A097-B76702A7335A}" name="テーブル2" displayName="テーブル2" ref="P1:P2" totalsRowShown="0" headerRowDxfId="245" dataDxfId="244">
  <autoFilter ref="P1:P2" xr:uid="{4D112A72-ED2F-4687-A097-B76702A7335A}"/>
  <tableColumns count="1">
    <tableColumn id="1" xr3:uid="{99E0270B-0879-4BA7-8C41-4D6900ADC40A}" name="Higher Education and TVET" dataDxfId="243"/>
  </tableColumns>
  <tableStyleInfo name="TableStyleMedium4"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4A33DB9-D8C5-4F7B-A493-E2F38898FF83}" name="テーブル4" displayName="テーブル4" ref="R1:R6" totalsRowShown="0" headerRowDxfId="242" dataDxfId="241">
  <autoFilter ref="R1:R6" xr:uid="{94A33DB9-D8C5-4F7B-A493-E2F38898FF83}"/>
  <tableColumns count="1">
    <tableColumn id="1" xr3:uid="{5B24E15E-6961-4A60-B02F-880C77F5356D}" name="Others" dataDxfId="240"/>
  </tableColumns>
  <tableStyleInfo name="TableStyleMedium4"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BFDE6BA-B054-4144-B149-3E30E08F0EFF}" name="テーブル3" displayName="テーブル3" ref="Q1:Q2" totalsRowShown="0" headerRowDxfId="239" dataDxfId="238">
  <autoFilter ref="Q1:Q2" xr:uid="{FBFDE6BA-B054-4144-B149-3E30E08F0EFF}"/>
  <tableColumns count="1">
    <tableColumn id="1" xr3:uid="{7676BE13-77FE-4588-8072-20F48FA10D32}" name="Private Sector" dataDxfId="237"/>
  </tableColumns>
  <tableStyleInfo name="TableStyleMedium4"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1.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4.bin"/><Relationship Id="rId5" Type="http://schemas.openxmlformats.org/officeDocument/2006/relationships/table" Target="../tables/table4.xml"/><Relationship Id="rId4"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www.fse.ynu.ac.jp/english/exam/exam/imgs/teacher_list_en.pdf" TargetMode="External"/><Relationship Id="rId1" Type="http://schemas.openxmlformats.org/officeDocument/2006/relationships/hyperlink" Target="https://www.kogakuin.ac.jp/english/graduate/ma.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mailto:kokusaitaro@XXX.jp"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sheetPr>
  <dimension ref="A2:AY375"/>
  <sheetViews>
    <sheetView showZeros="0" tabSelected="1" showRuler="0" view="pageBreakPreview" zoomScale="130" zoomScaleNormal="130" zoomScaleSheetLayoutView="130" zoomScalePageLayoutView="93" workbookViewId="0"/>
  </sheetViews>
  <sheetFormatPr defaultColWidth="2.625" defaultRowHeight="15" customHeight="1"/>
  <cols>
    <col min="1" max="1" width="1.125" style="34" customWidth="1"/>
    <col min="2" max="7" width="2.625" style="34"/>
    <col min="8" max="8" width="2.625" style="39"/>
    <col min="9" max="10" width="2.625" style="34"/>
    <col min="11" max="11" width="4.625" style="34" customWidth="1"/>
    <col min="12" max="24" width="2.625" style="34"/>
    <col min="25" max="25" width="4.25" style="34" customWidth="1"/>
    <col min="26" max="27" width="2.625" style="34"/>
    <col min="28" max="35" width="2.75" style="34" customWidth="1"/>
    <col min="36" max="36" width="5.25" style="34" customWidth="1"/>
    <col min="37" max="40" width="2.625" style="34"/>
    <col min="41" max="41" width="6.625" style="34" bestFit="1" customWidth="1"/>
    <col min="42" max="16384" width="2.625" style="34"/>
  </cols>
  <sheetData>
    <row r="2" spans="2:36" ht="28.15" customHeight="1">
      <c r="B2" s="765" t="str">
        <f>C16&amp;" JFY2024"</f>
        <v xml:space="preserve"> JFY2024</v>
      </c>
      <c r="C2" s="765"/>
      <c r="D2" s="765"/>
      <c r="E2" s="765"/>
      <c r="F2" s="765"/>
      <c r="G2" s="765"/>
      <c r="H2" s="765"/>
      <c r="I2" s="765"/>
      <c r="J2" s="765"/>
      <c r="K2" s="765"/>
      <c r="L2" s="765"/>
      <c r="M2" s="765"/>
      <c r="N2" s="765"/>
      <c r="O2" s="765"/>
      <c r="P2" s="765"/>
      <c r="Q2" s="765"/>
      <c r="R2" s="765"/>
      <c r="S2" s="765"/>
      <c r="T2" s="765"/>
      <c r="U2" s="765"/>
      <c r="V2" s="765"/>
      <c r="W2" s="765"/>
      <c r="X2" s="765"/>
      <c r="Y2" s="765"/>
      <c r="Z2" s="765"/>
      <c r="AA2" s="765"/>
      <c r="AB2" s="765"/>
      <c r="AC2" s="765"/>
      <c r="AD2" s="765"/>
      <c r="AE2" s="765"/>
      <c r="AF2" s="765"/>
      <c r="AG2" s="765"/>
      <c r="AH2" s="765"/>
      <c r="AI2" s="765"/>
      <c r="AJ2" s="200"/>
    </row>
    <row r="3" spans="2:36" ht="28.15" customHeight="1">
      <c r="B3" s="766" t="s">
        <v>0</v>
      </c>
      <c r="C3" s="766"/>
      <c r="D3" s="766"/>
      <c r="E3" s="766"/>
      <c r="F3" s="766"/>
      <c r="G3" s="766"/>
      <c r="H3" s="766"/>
      <c r="I3" s="766"/>
      <c r="J3" s="766"/>
      <c r="K3" s="766"/>
      <c r="L3" s="766"/>
      <c r="M3" s="766"/>
      <c r="N3" s="766"/>
      <c r="O3" s="766"/>
      <c r="P3" s="766"/>
      <c r="Q3" s="766"/>
      <c r="R3" s="766"/>
      <c r="S3" s="766"/>
      <c r="T3" s="766"/>
      <c r="U3" s="766"/>
      <c r="V3" s="766"/>
      <c r="W3" s="766"/>
      <c r="X3" s="766"/>
      <c r="Y3" s="766"/>
      <c r="Z3" s="766"/>
      <c r="AA3" s="766"/>
      <c r="AB3" s="766"/>
      <c r="AC3" s="766"/>
      <c r="AD3" s="766"/>
      <c r="AE3" s="766"/>
      <c r="AF3" s="766"/>
      <c r="AG3" s="766"/>
      <c r="AH3" s="766"/>
      <c r="AI3" s="766"/>
      <c r="AJ3" s="200"/>
    </row>
    <row r="4" spans="2:36" ht="15" customHeight="1">
      <c r="B4" s="35"/>
      <c r="C4" s="35"/>
      <c r="D4" s="35"/>
      <c r="E4" s="35"/>
      <c r="F4" s="35"/>
      <c r="G4" s="35"/>
      <c r="H4" s="36"/>
      <c r="I4" s="35"/>
      <c r="J4" s="35"/>
      <c r="K4" s="35"/>
      <c r="L4" s="35"/>
      <c r="M4" s="35"/>
      <c r="N4" s="35"/>
      <c r="O4" s="35"/>
      <c r="P4" s="739" t="s">
        <v>1</v>
      </c>
      <c r="Q4" s="739"/>
      <c r="R4" s="739"/>
      <c r="S4" s="739"/>
      <c r="T4" s="739"/>
      <c r="U4" s="739"/>
      <c r="V4" s="739"/>
      <c r="W4" s="739"/>
      <c r="X4" s="739"/>
      <c r="Y4" s="739"/>
      <c r="AA4" s="37"/>
      <c r="AB4" s="37"/>
      <c r="AD4" s="38"/>
      <c r="AE4" s="759"/>
      <c r="AF4" s="759"/>
      <c r="AG4" s="759"/>
      <c r="AH4" s="759"/>
      <c r="AI4" s="759"/>
      <c r="AJ4" s="38"/>
    </row>
    <row r="5" spans="2:36" ht="15" customHeight="1" thickBot="1">
      <c r="Z5" s="37"/>
      <c r="AA5" s="37"/>
      <c r="AB5" s="40" t="s">
        <v>2</v>
      </c>
      <c r="AC5" s="41"/>
      <c r="AD5" s="41"/>
      <c r="AE5" s="760"/>
      <c r="AF5" s="760"/>
      <c r="AG5" s="760"/>
      <c r="AH5" s="760"/>
      <c r="AI5" s="760"/>
      <c r="AJ5" s="38"/>
    </row>
    <row r="6" spans="2:36" ht="15" customHeight="1">
      <c r="C6" s="740" t="s">
        <v>3</v>
      </c>
      <c r="D6" s="741"/>
      <c r="E6" s="741"/>
      <c r="F6" s="741"/>
      <c r="G6" s="741"/>
      <c r="H6" s="741"/>
      <c r="I6" s="741"/>
      <c r="J6" s="741"/>
      <c r="K6" s="741"/>
      <c r="L6" s="741"/>
      <c r="M6" s="741"/>
      <c r="N6" s="741"/>
      <c r="O6" s="741"/>
      <c r="P6" s="741"/>
      <c r="Q6" s="741"/>
      <c r="R6" s="741"/>
      <c r="S6" s="741"/>
      <c r="T6" s="741"/>
      <c r="U6" s="741"/>
      <c r="V6" s="741"/>
      <c r="W6" s="741"/>
      <c r="X6" s="741"/>
      <c r="Y6" s="741"/>
      <c r="Z6" s="741"/>
      <c r="AA6" s="741"/>
      <c r="AB6" s="741"/>
      <c r="AC6" s="741"/>
      <c r="AD6" s="741"/>
      <c r="AE6" s="741"/>
      <c r="AF6" s="741"/>
      <c r="AG6" s="741"/>
      <c r="AH6" s="741"/>
      <c r="AI6" s="741"/>
      <c r="AJ6" s="741"/>
    </row>
    <row r="7" spans="2:36" ht="15" customHeight="1">
      <c r="C7" s="741"/>
      <c r="D7" s="741"/>
      <c r="E7" s="741"/>
      <c r="F7" s="741"/>
      <c r="G7" s="741"/>
      <c r="H7" s="741"/>
      <c r="I7" s="741"/>
      <c r="J7" s="741"/>
      <c r="K7" s="741"/>
      <c r="L7" s="741"/>
      <c r="M7" s="741"/>
      <c r="N7" s="741"/>
      <c r="O7" s="741"/>
      <c r="P7" s="741"/>
      <c r="Q7" s="741"/>
      <c r="R7" s="741"/>
      <c r="S7" s="741"/>
      <c r="T7" s="741"/>
      <c r="U7" s="741"/>
      <c r="V7" s="741"/>
      <c r="W7" s="741"/>
      <c r="X7" s="741"/>
      <c r="Y7" s="741"/>
      <c r="Z7" s="741"/>
      <c r="AA7" s="741"/>
      <c r="AB7" s="741"/>
      <c r="AC7" s="741"/>
      <c r="AD7" s="741"/>
      <c r="AE7" s="741"/>
      <c r="AF7" s="741"/>
      <c r="AG7" s="741"/>
      <c r="AH7" s="741"/>
      <c r="AI7" s="741"/>
      <c r="AJ7" s="741"/>
    </row>
    <row r="8" spans="2:36" ht="15" customHeight="1">
      <c r="C8" s="741"/>
      <c r="D8" s="741"/>
      <c r="E8" s="741"/>
      <c r="F8" s="741"/>
      <c r="G8" s="741"/>
      <c r="H8" s="741"/>
      <c r="I8" s="741"/>
      <c r="J8" s="741"/>
      <c r="K8" s="741"/>
      <c r="L8" s="741"/>
      <c r="M8" s="741"/>
      <c r="N8" s="741"/>
      <c r="O8" s="741"/>
      <c r="P8" s="741"/>
      <c r="Q8" s="741"/>
      <c r="R8" s="741"/>
      <c r="S8" s="741"/>
      <c r="T8" s="741"/>
      <c r="U8" s="741"/>
      <c r="V8" s="741"/>
      <c r="W8" s="741"/>
      <c r="X8" s="741"/>
      <c r="Y8" s="741"/>
      <c r="Z8" s="741"/>
      <c r="AA8" s="741"/>
      <c r="AB8" s="741"/>
      <c r="AC8" s="741"/>
      <c r="AD8" s="741"/>
      <c r="AE8" s="741"/>
      <c r="AF8" s="741"/>
      <c r="AG8" s="741"/>
      <c r="AH8" s="741"/>
      <c r="AI8" s="741"/>
      <c r="AJ8" s="741"/>
    </row>
    <row r="9" spans="2:36" ht="15" customHeight="1">
      <c r="C9" s="741"/>
      <c r="D9" s="741"/>
      <c r="E9" s="741"/>
      <c r="F9" s="741"/>
      <c r="G9" s="741"/>
      <c r="H9" s="741"/>
      <c r="I9" s="741"/>
      <c r="J9" s="741"/>
      <c r="K9" s="741"/>
      <c r="L9" s="741"/>
      <c r="M9" s="741"/>
      <c r="N9" s="741"/>
      <c r="O9" s="741"/>
      <c r="P9" s="741"/>
      <c r="Q9" s="741"/>
      <c r="R9" s="741"/>
      <c r="S9" s="741"/>
      <c r="T9" s="741"/>
      <c r="U9" s="741"/>
      <c r="V9" s="741"/>
      <c r="W9" s="741"/>
      <c r="X9" s="741"/>
      <c r="Y9" s="741"/>
      <c r="Z9" s="741"/>
      <c r="AA9" s="741"/>
      <c r="AB9" s="741"/>
      <c r="AC9" s="741"/>
      <c r="AD9" s="741"/>
      <c r="AE9" s="741"/>
      <c r="AF9" s="741"/>
      <c r="AG9" s="741"/>
      <c r="AH9" s="741"/>
      <c r="AI9" s="741"/>
      <c r="AJ9" s="741"/>
    </row>
    <row r="10" spans="2:36" ht="15" customHeight="1">
      <c r="C10" s="741"/>
      <c r="D10" s="741"/>
      <c r="E10" s="741"/>
      <c r="F10" s="741"/>
      <c r="G10" s="741"/>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row>
    <row r="11" spans="2:36" ht="15" customHeight="1">
      <c r="C11" s="741"/>
      <c r="D11" s="741"/>
      <c r="E11" s="741"/>
      <c r="F11" s="741"/>
      <c r="G11" s="741"/>
      <c r="H11" s="741"/>
      <c r="I11" s="741"/>
      <c r="J11" s="741"/>
      <c r="K11" s="741"/>
      <c r="L11" s="741"/>
      <c r="M11" s="741"/>
      <c r="N11" s="741"/>
      <c r="O11" s="741"/>
      <c r="P11" s="741"/>
      <c r="Q11" s="741"/>
      <c r="R11" s="741"/>
      <c r="S11" s="741"/>
      <c r="T11" s="741"/>
      <c r="U11" s="741"/>
      <c r="V11" s="741"/>
      <c r="W11" s="741"/>
      <c r="X11" s="741"/>
      <c r="Y11" s="741"/>
      <c r="Z11" s="741"/>
      <c r="AA11" s="741"/>
      <c r="AB11" s="741"/>
      <c r="AC11" s="741"/>
      <c r="AD11" s="741"/>
      <c r="AE11" s="741"/>
      <c r="AF11" s="741"/>
      <c r="AG11" s="741"/>
      <c r="AH11" s="741"/>
      <c r="AI11" s="741"/>
      <c r="AJ11" s="741"/>
    </row>
    <row r="12" spans="2:36" ht="49.9" customHeight="1">
      <c r="C12" s="741"/>
      <c r="D12" s="741"/>
      <c r="E12" s="741"/>
      <c r="F12" s="741"/>
      <c r="G12" s="741"/>
      <c r="H12" s="741"/>
      <c r="I12" s="741"/>
      <c r="J12" s="741"/>
      <c r="K12" s="741"/>
      <c r="L12" s="741"/>
      <c r="M12" s="741"/>
      <c r="N12" s="741"/>
      <c r="O12" s="741"/>
      <c r="P12" s="741"/>
      <c r="Q12" s="741"/>
      <c r="R12" s="741"/>
      <c r="S12" s="741"/>
      <c r="T12" s="741"/>
      <c r="U12" s="741"/>
      <c r="V12" s="741"/>
      <c r="W12" s="741"/>
      <c r="X12" s="741"/>
      <c r="Y12" s="741"/>
      <c r="Z12" s="741"/>
      <c r="AA12" s="741"/>
      <c r="AB12" s="741"/>
      <c r="AC12" s="741"/>
      <c r="AD12" s="741"/>
      <c r="AE12" s="741"/>
      <c r="AF12" s="741"/>
      <c r="AG12" s="741"/>
      <c r="AH12" s="741"/>
      <c r="AI12" s="741"/>
      <c r="AJ12" s="741"/>
    </row>
    <row r="13" spans="2:36" ht="15" customHeight="1">
      <c r="B13" s="374" t="s">
        <v>4</v>
      </c>
      <c r="C13" s="374"/>
      <c r="D13" s="374"/>
      <c r="E13" s="374"/>
      <c r="F13" s="374"/>
      <c r="G13" s="374"/>
      <c r="H13" s="374"/>
      <c r="I13" s="374"/>
      <c r="J13" s="374"/>
      <c r="K13" s="374"/>
      <c r="L13" s="374"/>
      <c r="M13" s="374"/>
      <c r="N13" s="374"/>
      <c r="O13" s="374"/>
      <c r="P13" s="374"/>
      <c r="Q13" s="374"/>
      <c r="R13" s="374"/>
      <c r="S13" s="374"/>
      <c r="T13" s="374"/>
      <c r="U13" s="374"/>
      <c r="V13" s="374"/>
      <c r="W13" s="374"/>
      <c r="X13" s="374"/>
      <c r="Y13" s="374"/>
      <c r="Z13" s="374"/>
      <c r="AA13" s="374"/>
      <c r="AB13" s="374"/>
      <c r="AC13" s="374"/>
      <c r="AD13" s="374"/>
      <c r="AE13" s="374"/>
      <c r="AF13" s="374"/>
      <c r="AG13" s="374"/>
      <c r="AH13" s="374"/>
      <c r="AI13" s="374"/>
      <c r="AJ13" s="374"/>
    </row>
    <row r="14" spans="2:36" ht="15" customHeight="1" thickBot="1"/>
    <row r="15" spans="2:36" ht="15" customHeight="1" thickBot="1">
      <c r="B15" s="34" t="s">
        <v>5</v>
      </c>
      <c r="AD15" s="42"/>
      <c r="AE15" s="742" t="s">
        <v>6</v>
      </c>
      <c r="AF15" s="458"/>
      <c r="AG15" s="458"/>
      <c r="AH15" s="458"/>
      <c r="AI15" s="458"/>
      <c r="AJ15" s="743"/>
    </row>
    <row r="16" spans="2:36" ht="15" customHeight="1">
      <c r="C16" s="753"/>
      <c r="D16" s="754"/>
      <c r="E16" s="754"/>
      <c r="F16" s="754"/>
      <c r="G16" s="754"/>
      <c r="H16" s="754"/>
      <c r="I16" s="754"/>
      <c r="J16" s="754"/>
      <c r="K16" s="754"/>
      <c r="L16" s="754"/>
      <c r="M16" s="754"/>
      <c r="N16" s="754"/>
      <c r="O16" s="754"/>
      <c r="P16" s="754"/>
      <c r="Q16" s="754"/>
      <c r="R16" s="754"/>
      <c r="S16" s="754"/>
      <c r="T16" s="755"/>
      <c r="AB16" s="43"/>
      <c r="AC16" s="43"/>
      <c r="AD16" s="42"/>
      <c r="AE16" s="744"/>
      <c r="AF16" s="260"/>
      <c r="AG16" s="260"/>
      <c r="AH16" s="260"/>
      <c r="AI16" s="260"/>
      <c r="AJ16" s="745"/>
    </row>
    <row r="17" spans="2:36" ht="15" customHeight="1" thickBot="1">
      <c r="C17" s="756"/>
      <c r="D17" s="757"/>
      <c r="E17" s="757"/>
      <c r="F17" s="757"/>
      <c r="G17" s="757"/>
      <c r="H17" s="757"/>
      <c r="I17" s="757"/>
      <c r="J17" s="757"/>
      <c r="K17" s="757"/>
      <c r="L17" s="757"/>
      <c r="M17" s="757"/>
      <c r="N17" s="757"/>
      <c r="O17" s="757"/>
      <c r="P17" s="757"/>
      <c r="Q17" s="757"/>
      <c r="R17" s="757"/>
      <c r="S17" s="757"/>
      <c r="T17" s="758"/>
      <c r="AB17" s="43"/>
      <c r="AC17" s="43"/>
      <c r="AD17" s="42"/>
      <c r="AE17" s="744"/>
      <c r="AF17" s="260"/>
      <c r="AG17" s="260"/>
      <c r="AH17" s="260"/>
      <c r="AI17" s="260"/>
      <c r="AJ17" s="745"/>
    </row>
    <row r="18" spans="2:36" ht="15" customHeight="1">
      <c r="AD18" s="42"/>
      <c r="AE18" s="744"/>
      <c r="AF18" s="260"/>
      <c r="AG18" s="260"/>
      <c r="AH18" s="260"/>
      <c r="AI18" s="260"/>
      <c r="AJ18" s="745"/>
    </row>
    <row r="19" spans="2:36" ht="15" customHeight="1" thickBot="1">
      <c r="B19" s="34" t="s">
        <v>7</v>
      </c>
      <c r="AD19" s="42"/>
      <c r="AE19" s="744"/>
      <c r="AF19" s="260"/>
      <c r="AG19" s="260"/>
      <c r="AH19" s="260"/>
      <c r="AI19" s="260"/>
      <c r="AJ19" s="745"/>
    </row>
    <row r="20" spans="2:36" ht="15" customHeight="1">
      <c r="C20" s="749"/>
      <c r="D20" s="750"/>
      <c r="E20" s="761"/>
      <c r="F20" s="762"/>
      <c r="G20" s="750"/>
      <c r="H20" s="750"/>
      <c r="I20" s="750"/>
      <c r="J20" s="750"/>
      <c r="K20" s="750"/>
      <c r="L20" s="750"/>
      <c r="M20" s="750"/>
      <c r="N20" s="750"/>
      <c r="O20" s="750"/>
      <c r="P20" s="750"/>
      <c r="Q20" s="750"/>
      <c r="R20" s="750"/>
      <c r="S20" s="750"/>
      <c r="T20" s="770"/>
      <c r="AD20" s="42"/>
      <c r="AE20" s="744"/>
      <c r="AF20" s="260"/>
      <c r="AG20" s="260"/>
      <c r="AH20" s="260"/>
      <c r="AI20" s="260"/>
      <c r="AJ20" s="745"/>
    </row>
    <row r="21" spans="2:36" ht="15" customHeight="1" thickBot="1">
      <c r="C21" s="751"/>
      <c r="D21" s="752"/>
      <c r="E21" s="763"/>
      <c r="F21" s="764"/>
      <c r="G21" s="752"/>
      <c r="H21" s="752"/>
      <c r="I21" s="752"/>
      <c r="J21" s="752"/>
      <c r="K21" s="752"/>
      <c r="L21" s="752"/>
      <c r="M21" s="752"/>
      <c r="N21" s="752"/>
      <c r="O21" s="752"/>
      <c r="P21" s="752"/>
      <c r="Q21" s="752"/>
      <c r="R21" s="752"/>
      <c r="S21" s="752"/>
      <c r="T21" s="771"/>
      <c r="AD21" s="42"/>
      <c r="AE21" s="744"/>
      <c r="AF21" s="260"/>
      <c r="AG21" s="260"/>
      <c r="AH21" s="260"/>
      <c r="AI21" s="260"/>
      <c r="AJ21" s="745"/>
    </row>
    <row r="22" spans="2:36" ht="15" customHeight="1" thickBot="1">
      <c r="AD22" s="42"/>
      <c r="AE22" s="746"/>
      <c r="AF22" s="747"/>
      <c r="AG22" s="747"/>
      <c r="AH22" s="747"/>
      <c r="AI22" s="747"/>
      <c r="AJ22" s="748"/>
    </row>
    <row r="23" spans="2:36" ht="15" customHeight="1" thickBot="1">
      <c r="B23" s="34" t="s">
        <v>8</v>
      </c>
    </row>
    <row r="24" spans="2:36" ht="15" customHeight="1">
      <c r="C24" s="772" t="s">
        <v>9</v>
      </c>
      <c r="D24" s="773"/>
      <c r="E24" s="773"/>
      <c r="F24" s="773"/>
      <c r="G24" s="773"/>
      <c r="H24" s="773"/>
      <c r="I24" s="773"/>
      <c r="J24" s="776"/>
      <c r="K24" s="688"/>
      <c r="L24" s="688"/>
      <c r="M24" s="688"/>
      <c r="N24" s="688"/>
      <c r="O24" s="688"/>
      <c r="P24" s="688"/>
      <c r="Q24" s="688"/>
      <c r="R24" s="688"/>
      <c r="S24" s="688"/>
      <c r="T24" s="688"/>
      <c r="U24" s="688"/>
      <c r="V24" s="688"/>
      <c r="W24" s="688"/>
      <c r="X24" s="688"/>
      <c r="Y24" s="688"/>
      <c r="Z24" s="688"/>
      <c r="AA24" s="688"/>
      <c r="AB24" s="688"/>
      <c r="AC24" s="688"/>
      <c r="AD24" s="688"/>
      <c r="AE24" s="688"/>
      <c r="AF24" s="688"/>
      <c r="AG24" s="688"/>
      <c r="AH24" s="688"/>
      <c r="AI24" s="688"/>
      <c r="AJ24" s="719"/>
    </row>
    <row r="25" spans="2:36" ht="15" customHeight="1">
      <c r="C25" s="774"/>
      <c r="D25" s="775"/>
      <c r="E25" s="775"/>
      <c r="F25" s="775"/>
      <c r="G25" s="775"/>
      <c r="H25" s="775"/>
      <c r="I25" s="775"/>
      <c r="J25" s="625"/>
      <c r="K25" s="548"/>
      <c r="L25" s="548"/>
      <c r="M25" s="548"/>
      <c r="N25" s="548"/>
      <c r="O25" s="548"/>
      <c r="P25" s="548"/>
      <c r="Q25" s="548"/>
      <c r="R25" s="548"/>
      <c r="S25" s="548"/>
      <c r="T25" s="548"/>
      <c r="U25" s="548"/>
      <c r="V25" s="548"/>
      <c r="W25" s="548"/>
      <c r="X25" s="548"/>
      <c r="Y25" s="548"/>
      <c r="Z25" s="548"/>
      <c r="AA25" s="548"/>
      <c r="AB25" s="548"/>
      <c r="AC25" s="548"/>
      <c r="AD25" s="548"/>
      <c r="AE25" s="548"/>
      <c r="AF25" s="548"/>
      <c r="AG25" s="548"/>
      <c r="AH25" s="548"/>
      <c r="AI25" s="548"/>
      <c r="AJ25" s="690"/>
    </row>
    <row r="26" spans="2:36" ht="15" customHeight="1">
      <c r="C26" s="781" t="s">
        <v>10</v>
      </c>
      <c r="D26" s="782"/>
      <c r="E26" s="782"/>
      <c r="F26" s="782"/>
      <c r="G26" s="782"/>
      <c r="H26" s="782"/>
      <c r="I26" s="782"/>
      <c r="J26" s="549"/>
      <c r="K26" s="549"/>
      <c r="L26" s="549"/>
      <c r="M26" s="549"/>
      <c r="N26" s="549"/>
      <c r="O26" s="549"/>
      <c r="P26" s="549"/>
      <c r="Q26" s="549"/>
      <c r="R26" s="549"/>
      <c r="S26" s="549"/>
      <c r="T26" s="549"/>
      <c r="U26" s="549"/>
      <c r="V26" s="549"/>
      <c r="W26" s="549"/>
      <c r="X26" s="549"/>
      <c r="Y26" s="549"/>
      <c r="Z26" s="549"/>
      <c r="AA26" s="549"/>
      <c r="AB26" s="549"/>
      <c r="AC26" s="549"/>
      <c r="AD26" s="549"/>
      <c r="AE26" s="549"/>
      <c r="AF26" s="549"/>
      <c r="AG26" s="549"/>
      <c r="AH26" s="549"/>
      <c r="AI26" s="549"/>
      <c r="AJ26" s="689"/>
    </row>
    <row r="27" spans="2:36" ht="15" customHeight="1">
      <c r="C27" s="727"/>
      <c r="D27" s="728"/>
      <c r="E27" s="728"/>
      <c r="F27" s="728"/>
      <c r="G27" s="728"/>
      <c r="H27" s="728"/>
      <c r="I27" s="728"/>
      <c r="J27" s="548"/>
      <c r="K27" s="548"/>
      <c r="L27" s="548"/>
      <c r="M27" s="548"/>
      <c r="N27" s="548"/>
      <c r="O27" s="548"/>
      <c r="P27" s="548"/>
      <c r="Q27" s="548"/>
      <c r="R27" s="548"/>
      <c r="S27" s="548"/>
      <c r="T27" s="548"/>
      <c r="U27" s="548"/>
      <c r="V27" s="548"/>
      <c r="W27" s="548"/>
      <c r="X27" s="548"/>
      <c r="Y27" s="548"/>
      <c r="Z27" s="548"/>
      <c r="AA27" s="548"/>
      <c r="AB27" s="548"/>
      <c r="AC27" s="548"/>
      <c r="AD27" s="548"/>
      <c r="AE27" s="548"/>
      <c r="AF27" s="548"/>
      <c r="AG27" s="548"/>
      <c r="AH27" s="548"/>
      <c r="AI27" s="548"/>
      <c r="AJ27" s="690"/>
    </row>
    <row r="28" spans="2:36" ht="15" customHeight="1">
      <c r="C28" s="687" t="s">
        <v>11</v>
      </c>
      <c r="D28" s="728"/>
      <c r="E28" s="728"/>
      <c r="F28" s="728"/>
      <c r="G28" s="728"/>
      <c r="H28" s="728"/>
      <c r="I28" s="728"/>
      <c r="J28" s="697"/>
      <c r="K28" s="698"/>
      <c r="L28" s="698"/>
      <c r="M28" s="698"/>
      <c r="N28" s="698"/>
      <c r="O28" s="698"/>
      <c r="P28" s="698"/>
      <c r="Q28" s="698"/>
      <c r="R28" s="698"/>
      <c r="S28" s="698"/>
      <c r="T28" s="698"/>
      <c r="U28" s="698"/>
      <c r="V28" s="698"/>
      <c r="W28" s="698"/>
      <c r="X28" s="698"/>
      <c r="Y28" s="698"/>
      <c r="Z28" s="698"/>
      <c r="AA28" s="698"/>
      <c r="AB28" s="698"/>
      <c r="AC28" s="698"/>
      <c r="AD28" s="698"/>
      <c r="AE28" s="698"/>
      <c r="AF28" s="698"/>
      <c r="AG28" s="698"/>
      <c r="AH28" s="698"/>
      <c r="AI28" s="698"/>
      <c r="AJ28" s="729"/>
    </row>
    <row r="29" spans="2:36" ht="15" customHeight="1">
      <c r="C29" s="727"/>
      <c r="D29" s="728"/>
      <c r="E29" s="728"/>
      <c r="F29" s="728"/>
      <c r="G29" s="728"/>
      <c r="H29" s="728"/>
      <c r="I29" s="728"/>
      <c r="J29" s="563"/>
      <c r="K29" s="564"/>
      <c r="L29" s="564"/>
      <c r="M29" s="564"/>
      <c r="N29" s="564"/>
      <c r="O29" s="564"/>
      <c r="P29" s="564"/>
      <c r="Q29" s="564"/>
      <c r="R29" s="564"/>
      <c r="S29" s="564"/>
      <c r="T29" s="564"/>
      <c r="U29" s="564"/>
      <c r="V29" s="564"/>
      <c r="W29" s="564"/>
      <c r="X29" s="564"/>
      <c r="Y29" s="564"/>
      <c r="Z29" s="562"/>
      <c r="AA29" s="562"/>
      <c r="AB29" s="562"/>
      <c r="AC29" s="562"/>
      <c r="AD29" s="562"/>
      <c r="AE29" s="562"/>
      <c r="AF29" s="562"/>
      <c r="AG29" s="562"/>
      <c r="AH29" s="562"/>
      <c r="AI29" s="562"/>
      <c r="AJ29" s="783"/>
    </row>
    <row r="30" spans="2:36" ht="15" customHeight="1">
      <c r="C30" s="784" t="s">
        <v>2536</v>
      </c>
      <c r="D30" s="785"/>
      <c r="E30" s="785"/>
      <c r="F30" s="785"/>
      <c r="G30" s="785"/>
      <c r="H30" s="785"/>
      <c r="I30" s="785"/>
      <c r="J30" s="548"/>
      <c r="K30" s="548"/>
      <c r="L30" s="548"/>
      <c r="M30" s="548"/>
      <c r="N30" s="548"/>
      <c r="O30" s="548"/>
      <c r="P30" s="548"/>
      <c r="Q30" s="548"/>
      <c r="R30" s="548"/>
      <c r="S30" s="548"/>
      <c r="T30" s="624"/>
      <c r="U30" s="545" t="s">
        <v>12</v>
      </c>
      <c r="V30" s="545"/>
      <c r="W30" s="545"/>
      <c r="X30" s="545"/>
      <c r="Y30" s="545"/>
      <c r="Z30" s="548"/>
      <c r="AA30" s="548"/>
      <c r="AB30" s="624"/>
      <c r="AC30" s="231" t="s">
        <v>13</v>
      </c>
      <c r="AD30" s="698"/>
      <c r="AE30" s="698"/>
      <c r="AF30" s="698"/>
      <c r="AG30" s="231" t="s">
        <v>13</v>
      </c>
      <c r="AH30" s="698"/>
      <c r="AI30" s="698"/>
      <c r="AJ30" s="729"/>
    </row>
    <row r="31" spans="2:36" ht="15" customHeight="1">
      <c r="C31" s="786"/>
      <c r="D31" s="785"/>
      <c r="E31" s="785"/>
      <c r="F31" s="785"/>
      <c r="G31" s="785"/>
      <c r="H31" s="785"/>
      <c r="I31" s="785"/>
      <c r="J31" s="548"/>
      <c r="K31" s="548"/>
      <c r="L31" s="548"/>
      <c r="M31" s="548"/>
      <c r="N31" s="548"/>
      <c r="O31" s="548"/>
      <c r="P31" s="548"/>
      <c r="Q31" s="548"/>
      <c r="R31" s="548"/>
      <c r="S31" s="548"/>
      <c r="T31" s="624"/>
      <c r="U31" s="545"/>
      <c r="V31" s="545"/>
      <c r="W31" s="545"/>
      <c r="X31" s="545"/>
      <c r="Y31" s="545"/>
      <c r="Z31" s="548"/>
      <c r="AA31" s="548"/>
      <c r="AB31" s="624"/>
      <c r="AC31" s="250"/>
      <c r="AD31" s="564"/>
      <c r="AE31" s="564"/>
      <c r="AF31" s="564"/>
      <c r="AG31" s="250"/>
      <c r="AH31" s="564"/>
      <c r="AI31" s="564"/>
      <c r="AJ31" s="730"/>
    </row>
    <row r="32" spans="2:36" ht="15" customHeight="1">
      <c r="C32" s="727" t="s">
        <v>14</v>
      </c>
      <c r="D32" s="728"/>
      <c r="E32" s="728"/>
      <c r="F32" s="728"/>
      <c r="G32" s="728"/>
      <c r="H32" s="728"/>
      <c r="I32" s="728"/>
      <c r="J32" s="548"/>
      <c r="K32" s="548"/>
      <c r="L32" s="548"/>
      <c r="M32" s="548"/>
      <c r="N32" s="548"/>
      <c r="O32" s="548"/>
      <c r="P32" s="548"/>
      <c r="Q32" s="548"/>
      <c r="R32" s="548"/>
      <c r="S32" s="548"/>
      <c r="T32" s="548"/>
      <c r="U32" s="545" t="s">
        <v>15</v>
      </c>
      <c r="V32" s="728"/>
      <c r="W32" s="728"/>
      <c r="X32" s="728"/>
      <c r="Y32" s="728"/>
      <c r="Z32" s="777" t="str">
        <f>IF(AH30&lt;&gt;"",IF(AD30&lt;&gt;"",IF(Z30&lt;&gt;"",DATEDIF(DATE($AH$30,INDEX(List!$C$2:$D$13,MATCH($AD$30,List!$C$2:$C$13,0),2),$Z$30),DATE(2023,4,1),"Y"),""),""),"")</f>
        <v/>
      </c>
      <c r="AA32" s="777"/>
      <c r="AB32" s="777"/>
      <c r="AC32" s="777"/>
      <c r="AD32" s="777"/>
      <c r="AE32" s="777"/>
      <c r="AF32" s="777"/>
      <c r="AG32" s="777"/>
      <c r="AH32" s="777"/>
      <c r="AI32" s="777"/>
      <c r="AJ32" s="778"/>
    </row>
    <row r="33" spans="2:36" ht="15" customHeight="1">
      <c r="C33" s="727"/>
      <c r="D33" s="728"/>
      <c r="E33" s="728"/>
      <c r="F33" s="728"/>
      <c r="G33" s="728"/>
      <c r="H33" s="728"/>
      <c r="I33" s="728"/>
      <c r="J33" s="548"/>
      <c r="K33" s="548"/>
      <c r="L33" s="548"/>
      <c r="M33" s="548"/>
      <c r="N33" s="548"/>
      <c r="O33" s="548"/>
      <c r="P33" s="548"/>
      <c r="Q33" s="548"/>
      <c r="R33" s="548"/>
      <c r="S33" s="548"/>
      <c r="T33" s="548"/>
      <c r="U33" s="728"/>
      <c r="V33" s="728"/>
      <c r="W33" s="728"/>
      <c r="X33" s="728"/>
      <c r="Y33" s="728"/>
      <c r="Z33" s="779"/>
      <c r="AA33" s="779"/>
      <c r="AB33" s="779"/>
      <c r="AC33" s="779"/>
      <c r="AD33" s="779"/>
      <c r="AE33" s="779"/>
      <c r="AF33" s="779"/>
      <c r="AG33" s="779"/>
      <c r="AH33" s="779"/>
      <c r="AI33" s="779"/>
      <c r="AJ33" s="780"/>
    </row>
    <row r="34" spans="2:36" ht="15" customHeight="1">
      <c r="C34" s="727" t="s">
        <v>16</v>
      </c>
      <c r="D34" s="728"/>
      <c r="E34" s="728"/>
      <c r="F34" s="728"/>
      <c r="G34" s="728"/>
      <c r="H34" s="728"/>
      <c r="I34" s="728"/>
      <c r="J34" s="697"/>
      <c r="K34" s="698"/>
      <c r="L34" s="698"/>
      <c r="M34" s="698"/>
      <c r="N34" s="698"/>
      <c r="O34" s="698"/>
      <c r="P34" s="698"/>
      <c r="Q34" s="698"/>
      <c r="R34" s="698"/>
      <c r="S34" s="698"/>
      <c r="T34" s="698"/>
      <c r="U34" s="698"/>
      <c r="V34" s="698"/>
      <c r="W34" s="698"/>
      <c r="X34" s="698"/>
      <c r="Y34" s="698"/>
      <c r="Z34" s="698"/>
      <c r="AA34" s="698"/>
      <c r="AB34" s="698"/>
      <c r="AC34" s="698"/>
      <c r="AD34" s="698"/>
      <c r="AE34" s="698"/>
      <c r="AF34" s="698"/>
      <c r="AG34" s="698"/>
      <c r="AH34" s="698"/>
      <c r="AI34" s="698"/>
      <c r="AJ34" s="729"/>
    </row>
    <row r="35" spans="2:36" ht="24" customHeight="1">
      <c r="C35" s="727"/>
      <c r="D35" s="728"/>
      <c r="E35" s="728"/>
      <c r="F35" s="728"/>
      <c r="G35" s="728"/>
      <c r="H35" s="728"/>
      <c r="I35" s="728"/>
      <c r="J35" s="563"/>
      <c r="K35" s="564"/>
      <c r="L35" s="564"/>
      <c r="M35" s="564"/>
      <c r="N35" s="564"/>
      <c r="O35" s="564"/>
      <c r="P35" s="564"/>
      <c r="Q35" s="564"/>
      <c r="R35" s="564"/>
      <c r="S35" s="564"/>
      <c r="T35" s="564"/>
      <c r="U35" s="564"/>
      <c r="V35" s="564"/>
      <c r="W35" s="564"/>
      <c r="X35" s="564"/>
      <c r="Y35" s="564"/>
      <c r="Z35" s="564"/>
      <c r="AA35" s="564"/>
      <c r="AB35" s="564"/>
      <c r="AC35" s="564"/>
      <c r="AD35" s="564"/>
      <c r="AE35" s="564"/>
      <c r="AF35" s="564"/>
      <c r="AG35" s="564"/>
      <c r="AH35" s="564"/>
      <c r="AI35" s="564"/>
      <c r="AJ35" s="730"/>
    </row>
    <row r="36" spans="2:36" ht="15" customHeight="1">
      <c r="C36" s="687" t="s">
        <v>17</v>
      </c>
      <c r="D36" s="728"/>
      <c r="E36" s="728"/>
      <c r="F36" s="728"/>
      <c r="G36" s="728"/>
      <c r="H36" s="728"/>
      <c r="I36" s="728"/>
      <c r="J36" s="548"/>
      <c r="K36" s="548"/>
      <c r="L36" s="548"/>
      <c r="M36" s="548"/>
      <c r="N36" s="548"/>
      <c r="O36" s="548"/>
      <c r="P36" s="548"/>
      <c r="Q36" s="548"/>
      <c r="R36" s="548"/>
      <c r="S36" s="548"/>
      <c r="T36" s="548"/>
      <c r="U36" s="545" t="s">
        <v>18</v>
      </c>
      <c r="V36" s="545"/>
      <c r="W36" s="545"/>
      <c r="X36" s="545"/>
      <c r="Y36" s="545"/>
      <c r="Z36" s="733" t="s">
        <v>19</v>
      </c>
      <c r="AA36" s="734"/>
      <c r="AB36" s="734"/>
      <c r="AC36" s="735"/>
      <c r="AD36" s="706"/>
      <c r="AE36" s="706"/>
      <c r="AF36" s="706"/>
      <c r="AG36" s="706"/>
      <c r="AH36" s="706"/>
      <c r="AI36" s="706"/>
      <c r="AJ36" s="707"/>
    </row>
    <row r="37" spans="2:36" ht="15" customHeight="1">
      <c r="C37" s="727"/>
      <c r="D37" s="728"/>
      <c r="E37" s="728"/>
      <c r="F37" s="728"/>
      <c r="G37" s="728"/>
      <c r="H37" s="728"/>
      <c r="I37" s="728"/>
      <c r="J37" s="548"/>
      <c r="K37" s="548"/>
      <c r="L37" s="548"/>
      <c r="M37" s="548"/>
      <c r="N37" s="548"/>
      <c r="O37" s="548"/>
      <c r="P37" s="548"/>
      <c r="Q37" s="548"/>
      <c r="R37" s="548"/>
      <c r="S37" s="548"/>
      <c r="T37" s="548"/>
      <c r="U37" s="545"/>
      <c r="V37" s="545"/>
      <c r="W37" s="545"/>
      <c r="X37" s="545"/>
      <c r="Y37" s="545"/>
      <c r="Z37" s="736"/>
      <c r="AA37" s="737"/>
      <c r="AB37" s="737"/>
      <c r="AC37" s="738"/>
      <c r="AD37" s="731"/>
      <c r="AE37" s="731"/>
      <c r="AF37" s="731"/>
      <c r="AG37" s="731"/>
      <c r="AH37" s="731"/>
      <c r="AI37" s="731"/>
      <c r="AJ37" s="732"/>
    </row>
    <row r="38" spans="2:36" ht="15" customHeight="1">
      <c r="C38" s="687" t="s">
        <v>20</v>
      </c>
      <c r="D38" s="545"/>
      <c r="E38" s="545"/>
      <c r="F38" s="545"/>
      <c r="G38" s="545"/>
      <c r="H38" s="545"/>
      <c r="I38" s="545"/>
      <c r="J38" s="720"/>
      <c r="K38" s="720"/>
      <c r="L38" s="720"/>
      <c r="M38" s="720"/>
      <c r="N38" s="720"/>
      <c r="O38" s="720"/>
      <c r="P38" s="720"/>
      <c r="Q38" s="720"/>
      <c r="R38" s="720"/>
      <c r="S38" s="720"/>
      <c r="T38" s="720"/>
      <c r="U38" s="545" t="s">
        <v>21</v>
      </c>
      <c r="V38" s="545"/>
      <c r="W38" s="545"/>
      <c r="X38" s="545"/>
      <c r="Y38" s="545"/>
      <c r="Z38" s="733" t="s">
        <v>19</v>
      </c>
      <c r="AA38" s="734"/>
      <c r="AB38" s="734"/>
      <c r="AC38" s="735"/>
      <c r="AD38" s="706"/>
      <c r="AE38" s="706"/>
      <c r="AF38" s="706"/>
      <c r="AG38" s="706"/>
      <c r="AH38" s="706"/>
      <c r="AI38" s="706"/>
      <c r="AJ38" s="707"/>
    </row>
    <row r="39" spans="2:36" ht="15" customHeight="1">
      <c r="C39" s="687"/>
      <c r="D39" s="545"/>
      <c r="E39" s="545"/>
      <c r="F39" s="545"/>
      <c r="G39" s="545"/>
      <c r="H39" s="545"/>
      <c r="I39" s="545"/>
      <c r="J39" s="720"/>
      <c r="K39" s="720"/>
      <c r="L39" s="720"/>
      <c r="M39" s="720"/>
      <c r="N39" s="720"/>
      <c r="O39" s="720"/>
      <c r="P39" s="720"/>
      <c r="Q39" s="720"/>
      <c r="R39" s="720"/>
      <c r="S39" s="720"/>
      <c r="T39" s="720"/>
      <c r="U39" s="545"/>
      <c r="V39" s="545"/>
      <c r="W39" s="545"/>
      <c r="X39" s="545"/>
      <c r="Y39" s="545"/>
      <c r="Z39" s="736"/>
      <c r="AA39" s="737"/>
      <c r="AB39" s="737"/>
      <c r="AC39" s="738"/>
      <c r="AD39" s="731"/>
      <c r="AE39" s="731"/>
      <c r="AF39" s="731"/>
      <c r="AG39" s="731"/>
      <c r="AH39" s="731"/>
      <c r="AI39" s="731"/>
      <c r="AJ39" s="732"/>
    </row>
    <row r="40" spans="2:36" ht="15" customHeight="1">
      <c r="C40" s="687" t="s">
        <v>22</v>
      </c>
      <c r="D40" s="545"/>
      <c r="E40" s="545"/>
      <c r="F40" s="545"/>
      <c r="G40" s="545"/>
      <c r="H40" s="545"/>
      <c r="I40" s="545"/>
      <c r="J40" s="722"/>
      <c r="K40" s="723"/>
      <c r="L40" s="723"/>
      <c r="M40" s="723"/>
      <c r="N40" s="723"/>
      <c r="O40" s="723"/>
      <c r="P40" s="723"/>
      <c r="Q40" s="723"/>
      <c r="R40" s="723"/>
      <c r="S40" s="723"/>
      <c r="T40" s="723"/>
      <c r="U40" s="723"/>
      <c r="V40" s="723"/>
      <c r="W40" s="723"/>
      <c r="X40" s="723"/>
      <c r="Y40" s="723"/>
      <c r="Z40" s="545" t="s">
        <v>23</v>
      </c>
      <c r="AA40" s="545"/>
      <c r="AB40" s="545"/>
      <c r="AC40" s="545"/>
      <c r="AD40" s="548"/>
      <c r="AE40" s="548"/>
      <c r="AF40" s="548"/>
      <c r="AG40" s="548"/>
      <c r="AH40" s="548"/>
      <c r="AI40" s="548"/>
      <c r="AJ40" s="690"/>
    </row>
    <row r="41" spans="2:36" ht="15" customHeight="1" thickBot="1">
      <c r="C41" s="721"/>
      <c r="D41" s="547"/>
      <c r="E41" s="547"/>
      <c r="F41" s="547"/>
      <c r="G41" s="547"/>
      <c r="H41" s="547"/>
      <c r="I41" s="547"/>
      <c r="J41" s="724"/>
      <c r="K41" s="724"/>
      <c r="L41" s="724"/>
      <c r="M41" s="724"/>
      <c r="N41" s="724"/>
      <c r="O41" s="724"/>
      <c r="P41" s="724"/>
      <c r="Q41" s="724"/>
      <c r="R41" s="724"/>
      <c r="S41" s="724"/>
      <c r="T41" s="724"/>
      <c r="U41" s="724"/>
      <c r="V41" s="724"/>
      <c r="W41" s="724"/>
      <c r="X41" s="724"/>
      <c r="Y41" s="724"/>
      <c r="Z41" s="547"/>
      <c r="AA41" s="547"/>
      <c r="AB41" s="547"/>
      <c r="AC41" s="547"/>
      <c r="AD41" s="725"/>
      <c r="AE41" s="725"/>
      <c r="AF41" s="725"/>
      <c r="AG41" s="725"/>
      <c r="AH41" s="725"/>
      <c r="AI41" s="725"/>
      <c r="AJ41" s="726"/>
    </row>
    <row r="42" spans="2:36" ht="15" customHeight="1">
      <c r="AJ42" s="44"/>
    </row>
    <row r="43" spans="2:36" ht="15" customHeight="1" thickBot="1">
      <c r="B43" s="34" t="s">
        <v>24</v>
      </c>
      <c r="C43" s="207"/>
      <c r="AJ43" s="44"/>
    </row>
    <row r="44" spans="2:36" ht="15" customHeight="1">
      <c r="B44" s="34">
        <v>1</v>
      </c>
      <c r="C44" s="717" t="s">
        <v>25</v>
      </c>
      <c r="D44" s="718"/>
      <c r="E44" s="718"/>
      <c r="F44" s="718"/>
      <c r="G44" s="718"/>
      <c r="H44" s="718"/>
      <c r="I44" s="688"/>
      <c r="J44" s="688"/>
      <c r="K44" s="688"/>
      <c r="L44" s="688"/>
      <c r="M44" s="688"/>
      <c r="N44" s="688"/>
      <c r="O44" s="688"/>
      <c r="P44" s="688"/>
      <c r="Q44" s="688"/>
      <c r="R44" s="688"/>
      <c r="S44" s="688"/>
      <c r="T44" s="688"/>
      <c r="U44" s="688"/>
      <c r="V44" s="688"/>
      <c r="W44" s="688"/>
      <c r="X44" s="688"/>
      <c r="Y44" s="688"/>
      <c r="Z44" s="718" t="s">
        <v>26</v>
      </c>
      <c r="AA44" s="718"/>
      <c r="AB44" s="718"/>
      <c r="AC44" s="718"/>
      <c r="AD44" s="718"/>
      <c r="AE44" s="688"/>
      <c r="AF44" s="688"/>
      <c r="AG44" s="688"/>
      <c r="AH44" s="688"/>
      <c r="AI44" s="688"/>
      <c r="AJ44" s="719"/>
    </row>
    <row r="45" spans="2:36" ht="15" customHeight="1">
      <c r="C45" s="687"/>
      <c r="D45" s="545"/>
      <c r="E45" s="545"/>
      <c r="F45" s="545"/>
      <c r="G45" s="545"/>
      <c r="H45" s="545"/>
      <c r="I45" s="548"/>
      <c r="J45" s="548"/>
      <c r="K45" s="548"/>
      <c r="L45" s="548"/>
      <c r="M45" s="548"/>
      <c r="N45" s="548"/>
      <c r="O45" s="548"/>
      <c r="P45" s="548"/>
      <c r="Q45" s="548"/>
      <c r="R45" s="548"/>
      <c r="S45" s="548"/>
      <c r="T45" s="548"/>
      <c r="U45" s="548"/>
      <c r="V45" s="548"/>
      <c r="W45" s="548"/>
      <c r="X45" s="548"/>
      <c r="Y45" s="548"/>
      <c r="Z45" s="545"/>
      <c r="AA45" s="545"/>
      <c r="AB45" s="545"/>
      <c r="AC45" s="545"/>
      <c r="AD45" s="545"/>
      <c r="AE45" s="548"/>
      <c r="AF45" s="548"/>
      <c r="AG45" s="548"/>
      <c r="AH45" s="548"/>
      <c r="AI45" s="548"/>
      <c r="AJ45" s="690"/>
    </row>
    <row r="46" spans="2:36" ht="17.45" customHeight="1">
      <c r="C46" s="691" t="s">
        <v>27</v>
      </c>
      <c r="D46" s="692"/>
      <c r="E46" s="692"/>
      <c r="F46" s="692"/>
      <c r="G46" s="692"/>
      <c r="H46" s="693"/>
      <c r="I46" s="697"/>
      <c r="J46" s="698"/>
      <c r="K46" s="698"/>
      <c r="L46" s="698"/>
      <c r="M46" s="698"/>
      <c r="N46" s="698"/>
      <c r="O46" s="699"/>
      <c r="P46" s="703" t="s">
        <v>28</v>
      </c>
      <c r="Q46" s="692"/>
      <c r="R46" s="693"/>
      <c r="S46" s="715" t="s">
        <v>19</v>
      </c>
      <c r="T46" s="716"/>
      <c r="U46" s="716"/>
      <c r="V46" s="574"/>
      <c r="W46" s="575"/>
      <c r="X46" s="575"/>
      <c r="Y46" s="576"/>
      <c r="Z46" s="703" t="s">
        <v>22</v>
      </c>
      <c r="AA46" s="692"/>
      <c r="AB46" s="693"/>
      <c r="AC46" s="705"/>
      <c r="AD46" s="706"/>
      <c r="AE46" s="706"/>
      <c r="AF46" s="706"/>
      <c r="AG46" s="706"/>
      <c r="AH46" s="706"/>
      <c r="AI46" s="706"/>
      <c r="AJ46" s="707"/>
    </row>
    <row r="47" spans="2:36" ht="15" customHeight="1" thickBot="1">
      <c r="C47" s="694"/>
      <c r="D47" s="695"/>
      <c r="E47" s="695"/>
      <c r="F47" s="695"/>
      <c r="G47" s="695"/>
      <c r="H47" s="696"/>
      <c r="I47" s="700"/>
      <c r="J47" s="701"/>
      <c r="K47" s="701"/>
      <c r="L47" s="701"/>
      <c r="M47" s="701"/>
      <c r="N47" s="701"/>
      <c r="O47" s="702"/>
      <c r="P47" s="704"/>
      <c r="Q47" s="695"/>
      <c r="R47" s="696"/>
      <c r="S47" s="572"/>
      <c r="T47" s="573"/>
      <c r="U47" s="573"/>
      <c r="V47" s="577"/>
      <c r="W47" s="578"/>
      <c r="X47" s="578"/>
      <c r="Y47" s="579"/>
      <c r="Z47" s="704"/>
      <c r="AA47" s="695"/>
      <c r="AB47" s="696"/>
      <c r="AC47" s="708"/>
      <c r="AD47" s="709"/>
      <c r="AE47" s="709"/>
      <c r="AF47" s="709"/>
      <c r="AG47" s="709"/>
      <c r="AH47" s="709"/>
      <c r="AI47" s="709"/>
      <c r="AJ47" s="710"/>
    </row>
    <row r="48" spans="2:36" ht="15" customHeight="1">
      <c r="B48" s="34">
        <v>2</v>
      </c>
      <c r="C48" s="686" t="s">
        <v>25</v>
      </c>
      <c r="D48" s="551"/>
      <c r="E48" s="551"/>
      <c r="F48" s="551"/>
      <c r="G48" s="551"/>
      <c r="H48" s="551"/>
      <c r="I48" s="688"/>
      <c r="J48" s="688"/>
      <c r="K48" s="688"/>
      <c r="L48" s="688"/>
      <c r="M48" s="688"/>
      <c r="N48" s="688"/>
      <c r="O48" s="688"/>
      <c r="P48" s="688"/>
      <c r="Q48" s="688"/>
      <c r="R48" s="688"/>
      <c r="S48" s="688"/>
      <c r="T48" s="688"/>
      <c r="U48" s="688"/>
      <c r="V48" s="688"/>
      <c r="W48" s="688"/>
      <c r="X48" s="688"/>
      <c r="Y48" s="688"/>
      <c r="Z48" s="551" t="s">
        <v>26</v>
      </c>
      <c r="AA48" s="551"/>
      <c r="AB48" s="551"/>
      <c r="AC48" s="551"/>
      <c r="AD48" s="551"/>
      <c r="AE48" s="549"/>
      <c r="AF48" s="549"/>
      <c r="AG48" s="549"/>
      <c r="AH48" s="549"/>
      <c r="AI48" s="549"/>
      <c r="AJ48" s="689"/>
    </row>
    <row r="49" spans="2:36" ht="15" customHeight="1">
      <c r="C49" s="687"/>
      <c r="D49" s="545"/>
      <c r="E49" s="545"/>
      <c r="F49" s="545"/>
      <c r="G49" s="545"/>
      <c r="H49" s="545"/>
      <c r="I49" s="548"/>
      <c r="J49" s="548"/>
      <c r="K49" s="548"/>
      <c r="L49" s="548"/>
      <c r="M49" s="548"/>
      <c r="N49" s="548"/>
      <c r="O49" s="548"/>
      <c r="P49" s="548"/>
      <c r="Q49" s="548"/>
      <c r="R49" s="548"/>
      <c r="S49" s="548"/>
      <c r="T49" s="548"/>
      <c r="U49" s="548"/>
      <c r="V49" s="548"/>
      <c r="W49" s="548"/>
      <c r="X49" s="548"/>
      <c r="Y49" s="548"/>
      <c r="Z49" s="545"/>
      <c r="AA49" s="545"/>
      <c r="AB49" s="545"/>
      <c r="AC49" s="545"/>
      <c r="AD49" s="545"/>
      <c r="AE49" s="548"/>
      <c r="AF49" s="548"/>
      <c r="AG49" s="548"/>
      <c r="AH49" s="548"/>
      <c r="AI49" s="548"/>
      <c r="AJ49" s="690"/>
    </row>
    <row r="50" spans="2:36" ht="17.45" customHeight="1">
      <c r="C50" s="691" t="s">
        <v>27</v>
      </c>
      <c r="D50" s="692"/>
      <c r="E50" s="692"/>
      <c r="F50" s="692"/>
      <c r="G50" s="692"/>
      <c r="H50" s="693"/>
      <c r="I50" s="697"/>
      <c r="J50" s="698"/>
      <c r="K50" s="698"/>
      <c r="L50" s="698"/>
      <c r="M50" s="698"/>
      <c r="N50" s="698"/>
      <c r="O50" s="699"/>
      <c r="P50" s="703" t="s">
        <v>28</v>
      </c>
      <c r="Q50" s="692"/>
      <c r="R50" s="693"/>
      <c r="S50" s="715" t="s">
        <v>19</v>
      </c>
      <c r="T50" s="716"/>
      <c r="U50" s="716"/>
      <c r="V50" s="574"/>
      <c r="W50" s="575"/>
      <c r="X50" s="575"/>
      <c r="Y50" s="576"/>
      <c r="Z50" s="703" t="s">
        <v>22</v>
      </c>
      <c r="AA50" s="692"/>
      <c r="AB50" s="693"/>
      <c r="AC50" s="705"/>
      <c r="AD50" s="706"/>
      <c r="AE50" s="706"/>
      <c r="AF50" s="706"/>
      <c r="AG50" s="706"/>
      <c r="AH50" s="706"/>
      <c r="AI50" s="706"/>
      <c r="AJ50" s="707"/>
    </row>
    <row r="51" spans="2:36" ht="15" customHeight="1" thickBot="1">
      <c r="C51" s="694"/>
      <c r="D51" s="695"/>
      <c r="E51" s="695"/>
      <c r="F51" s="695"/>
      <c r="G51" s="695"/>
      <c r="H51" s="696"/>
      <c r="I51" s="700"/>
      <c r="J51" s="701"/>
      <c r="K51" s="701"/>
      <c r="L51" s="701"/>
      <c r="M51" s="701"/>
      <c r="N51" s="701"/>
      <c r="O51" s="702"/>
      <c r="P51" s="704"/>
      <c r="Q51" s="695"/>
      <c r="R51" s="696"/>
      <c r="S51" s="572"/>
      <c r="T51" s="573"/>
      <c r="U51" s="573"/>
      <c r="V51" s="577"/>
      <c r="W51" s="578"/>
      <c r="X51" s="578"/>
      <c r="Y51" s="579"/>
      <c r="Z51" s="704"/>
      <c r="AA51" s="695"/>
      <c r="AB51" s="696"/>
      <c r="AC51" s="708"/>
      <c r="AD51" s="709"/>
      <c r="AE51" s="709"/>
      <c r="AF51" s="709"/>
      <c r="AG51" s="709"/>
      <c r="AH51" s="709"/>
      <c r="AI51" s="709"/>
      <c r="AJ51" s="710"/>
    </row>
    <row r="52" spans="2:36" ht="15" customHeight="1">
      <c r="V52" s="685"/>
      <c r="W52" s="685"/>
      <c r="X52" s="685"/>
      <c r="Y52" s="685"/>
      <c r="Z52" s="685"/>
      <c r="AA52" s="685"/>
      <c r="AB52" s="685"/>
      <c r="AC52" s="685"/>
      <c r="AD52" s="685"/>
      <c r="AE52" s="685"/>
      <c r="AF52" s="685"/>
      <c r="AG52" s="685"/>
      <c r="AH52" s="685"/>
      <c r="AI52" s="685"/>
      <c r="AJ52" s="685"/>
    </row>
    <row r="55" spans="2:36" ht="15" customHeight="1">
      <c r="B55" s="374" t="s">
        <v>29</v>
      </c>
      <c r="C55" s="374"/>
      <c r="D55" s="374"/>
      <c r="E55" s="374"/>
      <c r="F55" s="374"/>
      <c r="G55" s="374"/>
      <c r="H55" s="374"/>
      <c r="I55" s="374"/>
      <c r="J55" s="374"/>
      <c r="K55" s="374"/>
      <c r="L55" s="374"/>
      <c r="M55" s="374"/>
      <c r="N55" s="374"/>
      <c r="O55" s="374"/>
      <c r="P55" s="374"/>
      <c r="Q55" s="374"/>
      <c r="R55" s="374"/>
      <c r="S55" s="374"/>
      <c r="T55" s="374"/>
      <c r="U55" s="374"/>
      <c r="V55" s="374"/>
      <c r="W55" s="374"/>
      <c r="X55" s="374"/>
      <c r="Y55" s="374"/>
      <c r="Z55" s="374"/>
      <c r="AA55" s="374"/>
      <c r="AB55" s="374"/>
      <c r="AC55" s="374"/>
      <c r="AD55" s="374"/>
      <c r="AE55" s="374"/>
      <c r="AF55" s="374"/>
      <c r="AG55" s="374"/>
      <c r="AH55" s="374"/>
      <c r="AI55" s="374"/>
      <c r="AJ55" s="374"/>
    </row>
    <row r="56" spans="2:36" ht="15" customHeight="1" thickBot="1"/>
    <row r="57" spans="2:36" ht="18.600000000000001" customHeight="1">
      <c r="C57" s="681" t="s">
        <v>30</v>
      </c>
      <c r="D57" s="682"/>
      <c r="E57" s="682"/>
      <c r="F57" s="682"/>
      <c r="G57" s="682"/>
      <c r="H57" s="682"/>
      <c r="I57" s="682"/>
      <c r="J57" s="682"/>
      <c r="K57" s="682"/>
      <c r="L57" s="682"/>
      <c r="M57" s="682"/>
      <c r="N57" s="682"/>
      <c r="O57" s="682"/>
      <c r="P57" s="682"/>
      <c r="Q57" s="683"/>
      <c r="R57" s="675" t="s">
        <v>31</v>
      </c>
      <c r="S57" s="676"/>
      <c r="T57" s="677"/>
      <c r="U57" s="675" t="s">
        <v>32</v>
      </c>
      <c r="V57" s="676"/>
      <c r="W57" s="676"/>
      <c r="X57" s="676"/>
      <c r="Y57" s="676"/>
      <c r="Z57" s="677"/>
      <c r="AA57" s="675" t="s">
        <v>33</v>
      </c>
      <c r="AB57" s="676"/>
      <c r="AC57" s="676"/>
      <c r="AD57" s="676"/>
      <c r="AE57" s="677"/>
      <c r="AF57" s="711" t="s">
        <v>34</v>
      </c>
      <c r="AG57" s="711"/>
      <c r="AH57" s="711"/>
      <c r="AI57" s="711"/>
      <c r="AJ57" s="712"/>
    </row>
    <row r="58" spans="2:36" ht="21" customHeight="1" thickBot="1">
      <c r="C58" s="684" t="s">
        <v>35</v>
      </c>
      <c r="D58" s="679"/>
      <c r="E58" s="679"/>
      <c r="F58" s="679"/>
      <c r="G58" s="679"/>
      <c r="H58" s="679"/>
      <c r="I58" s="679"/>
      <c r="J58" s="679"/>
      <c r="K58" s="679"/>
      <c r="L58" s="679"/>
      <c r="M58" s="679"/>
      <c r="N58" s="679"/>
      <c r="O58" s="679"/>
      <c r="P58" s="679"/>
      <c r="Q58" s="680"/>
      <c r="R58" s="678"/>
      <c r="S58" s="679"/>
      <c r="T58" s="680"/>
      <c r="U58" s="678"/>
      <c r="V58" s="679"/>
      <c r="W58" s="679"/>
      <c r="X58" s="679"/>
      <c r="Y58" s="679"/>
      <c r="Z58" s="680"/>
      <c r="AA58" s="678"/>
      <c r="AB58" s="679"/>
      <c r="AC58" s="679"/>
      <c r="AD58" s="679"/>
      <c r="AE58" s="680"/>
      <c r="AF58" s="713"/>
      <c r="AG58" s="713"/>
      <c r="AH58" s="713"/>
      <c r="AI58" s="713"/>
      <c r="AJ58" s="714"/>
    </row>
    <row r="59" spans="2:36" ht="15" customHeight="1">
      <c r="C59" s="255"/>
      <c r="D59" s="256"/>
      <c r="E59" s="256"/>
      <c r="F59" s="256"/>
      <c r="G59" s="256"/>
      <c r="H59" s="256"/>
      <c r="I59" s="256"/>
      <c r="J59" s="256"/>
      <c r="K59" s="256"/>
      <c r="L59" s="256"/>
      <c r="M59" s="256"/>
      <c r="N59" s="256"/>
      <c r="O59" s="256"/>
      <c r="P59" s="256"/>
      <c r="Q59" s="257"/>
      <c r="R59" s="661"/>
      <c r="S59" s="662"/>
      <c r="T59" s="663"/>
      <c r="U59" s="403" t="s">
        <v>36</v>
      </c>
      <c r="V59" s="403"/>
      <c r="W59" s="655"/>
      <c r="X59" s="260" t="s">
        <v>13</v>
      </c>
      <c r="Y59" s="670"/>
      <c r="Z59" s="671"/>
      <c r="AA59" s="649"/>
      <c r="AB59" s="650"/>
      <c r="AC59" s="650"/>
      <c r="AD59" s="650"/>
      <c r="AE59" s="651"/>
      <c r="AF59" s="598"/>
      <c r="AG59" s="599"/>
      <c r="AH59" s="599"/>
      <c r="AI59" s="599"/>
      <c r="AJ59" s="600"/>
    </row>
    <row r="60" spans="2:36" ht="15" customHeight="1">
      <c r="C60" s="258"/>
      <c r="D60" s="250"/>
      <c r="E60" s="250"/>
      <c r="F60" s="250"/>
      <c r="G60" s="250"/>
      <c r="H60" s="250"/>
      <c r="I60" s="250"/>
      <c r="J60" s="250"/>
      <c r="K60" s="250"/>
      <c r="L60" s="250"/>
      <c r="M60" s="250"/>
      <c r="N60" s="250"/>
      <c r="O60" s="250"/>
      <c r="P60" s="250"/>
      <c r="Q60" s="251"/>
      <c r="R60" s="664"/>
      <c r="S60" s="665"/>
      <c r="T60" s="666"/>
      <c r="U60" s="394"/>
      <c r="V60" s="394"/>
      <c r="W60" s="641"/>
      <c r="X60" s="250"/>
      <c r="Y60" s="644"/>
      <c r="Z60" s="645"/>
      <c r="AA60" s="649"/>
      <c r="AB60" s="650"/>
      <c r="AC60" s="650"/>
      <c r="AD60" s="650"/>
      <c r="AE60" s="651"/>
      <c r="AF60" s="601"/>
      <c r="AG60" s="602"/>
      <c r="AH60" s="602"/>
      <c r="AI60" s="602"/>
      <c r="AJ60" s="603"/>
    </row>
    <row r="61" spans="2:36" ht="15" customHeight="1">
      <c r="C61" s="259"/>
      <c r="D61" s="260"/>
      <c r="E61" s="260"/>
      <c r="F61" s="260"/>
      <c r="G61" s="260"/>
      <c r="H61" s="260"/>
      <c r="I61" s="260"/>
      <c r="J61" s="260"/>
      <c r="K61" s="260"/>
      <c r="L61" s="260"/>
      <c r="M61" s="260"/>
      <c r="N61" s="260"/>
      <c r="O61" s="260"/>
      <c r="P61" s="260"/>
      <c r="Q61" s="261"/>
      <c r="R61" s="664"/>
      <c r="S61" s="665"/>
      <c r="T61" s="666"/>
      <c r="U61" s="260" t="s">
        <v>37</v>
      </c>
      <c r="V61" s="260"/>
      <c r="W61" s="655"/>
      <c r="X61" s="260" t="s">
        <v>13</v>
      </c>
      <c r="Y61" s="657"/>
      <c r="Z61" s="658"/>
      <c r="AA61" s="649"/>
      <c r="AB61" s="650"/>
      <c r="AC61" s="650"/>
      <c r="AD61" s="650"/>
      <c r="AE61" s="651"/>
      <c r="AF61" s="601"/>
      <c r="AG61" s="602"/>
      <c r="AH61" s="602"/>
      <c r="AI61" s="602"/>
      <c r="AJ61" s="603"/>
    </row>
    <row r="62" spans="2:36" ht="15" customHeight="1" thickBot="1">
      <c r="C62" s="262"/>
      <c r="D62" s="232"/>
      <c r="E62" s="232"/>
      <c r="F62" s="232"/>
      <c r="G62" s="232"/>
      <c r="H62" s="232"/>
      <c r="I62" s="232"/>
      <c r="J62" s="232"/>
      <c r="K62" s="232"/>
      <c r="L62" s="232"/>
      <c r="M62" s="232"/>
      <c r="N62" s="232"/>
      <c r="O62" s="232"/>
      <c r="P62" s="232"/>
      <c r="Q62" s="234"/>
      <c r="R62" s="667"/>
      <c r="S62" s="668"/>
      <c r="T62" s="669"/>
      <c r="U62" s="260"/>
      <c r="V62" s="260"/>
      <c r="W62" s="655"/>
      <c r="X62" s="260"/>
      <c r="Y62" s="657"/>
      <c r="Z62" s="658"/>
      <c r="AA62" s="672"/>
      <c r="AB62" s="673"/>
      <c r="AC62" s="673"/>
      <c r="AD62" s="673"/>
      <c r="AE62" s="674"/>
      <c r="AF62" s="767"/>
      <c r="AG62" s="768"/>
      <c r="AH62" s="768"/>
      <c r="AI62" s="768"/>
      <c r="AJ62" s="769"/>
    </row>
    <row r="63" spans="2:36" ht="15" customHeight="1">
      <c r="C63" s="255"/>
      <c r="D63" s="256"/>
      <c r="E63" s="256"/>
      <c r="F63" s="256"/>
      <c r="G63" s="256"/>
      <c r="H63" s="256"/>
      <c r="I63" s="256"/>
      <c r="J63" s="256"/>
      <c r="K63" s="256"/>
      <c r="L63" s="256"/>
      <c r="M63" s="256"/>
      <c r="N63" s="256"/>
      <c r="O63" s="256"/>
      <c r="P63" s="256"/>
      <c r="Q63" s="257"/>
      <c r="R63" s="661"/>
      <c r="S63" s="662"/>
      <c r="T63" s="663"/>
      <c r="U63" s="431" t="s">
        <v>36</v>
      </c>
      <c r="V63" s="431"/>
      <c r="W63" s="640"/>
      <c r="X63" s="256" t="s">
        <v>13</v>
      </c>
      <c r="Y63" s="642"/>
      <c r="Z63" s="643"/>
      <c r="AA63" s="646"/>
      <c r="AB63" s="647"/>
      <c r="AC63" s="647"/>
      <c r="AD63" s="647"/>
      <c r="AE63" s="648"/>
      <c r="AF63" s="598"/>
      <c r="AG63" s="599"/>
      <c r="AH63" s="599"/>
      <c r="AI63" s="599"/>
      <c r="AJ63" s="600"/>
    </row>
    <row r="64" spans="2:36" ht="15" customHeight="1">
      <c r="C64" s="258"/>
      <c r="D64" s="250"/>
      <c r="E64" s="250"/>
      <c r="F64" s="250"/>
      <c r="G64" s="250"/>
      <c r="H64" s="250"/>
      <c r="I64" s="250"/>
      <c r="J64" s="250"/>
      <c r="K64" s="250"/>
      <c r="L64" s="250"/>
      <c r="M64" s="250"/>
      <c r="N64" s="250"/>
      <c r="O64" s="250"/>
      <c r="P64" s="250"/>
      <c r="Q64" s="251"/>
      <c r="R64" s="664"/>
      <c r="S64" s="665"/>
      <c r="T64" s="666"/>
      <c r="U64" s="394"/>
      <c r="V64" s="394"/>
      <c r="W64" s="641"/>
      <c r="X64" s="250"/>
      <c r="Y64" s="644"/>
      <c r="Z64" s="645"/>
      <c r="AA64" s="649"/>
      <c r="AB64" s="650"/>
      <c r="AC64" s="650"/>
      <c r="AD64" s="650"/>
      <c r="AE64" s="651"/>
      <c r="AF64" s="601"/>
      <c r="AG64" s="602"/>
      <c r="AH64" s="602"/>
      <c r="AI64" s="602"/>
      <c r="AJ64" s="603"/>
    </row>
    <row r="65" spans="3:36" ht="15" customHeight="1">
      <c r="C65" s="259"/>
      <c r="D65" s="260"/>
      <c r="E65" s="260"/>
      <c r="F65" s="260"/>
      <c r="G65" s="260"/>
      <c r="H65" s="260"/>
      <c r="I65" s="260"/>
      <c r="J65" s="260"/>
      <c r="K65" s="260"/>
      <c r="L65" s="260"/>
      <c r="M65" s="260"/>
      <c r="N65" s="260"/>
      <c r="O65" s="260"/>
      <c r="P65" s="260"/>
      <c r="Q65" s="261"/>
      <c r="R65" s="664"/>
      <c r="S65" s="665"/>
      <c r="T65" s="666"/>
      <c r="U65" s="260" t="s">
        <v>37</v>
      </c>
      <c r="V65" s="260"/>
      <c r="W65" s="655"/>
      <c r="X65" s="260" t="s">
        <v>13</v>
      </c>
      <c r="Y65" s="657"/>
      <c r="Z65" s="658"/>
      <c r="AA65" s="649"/>
      <c r="AB65" s="650"/>
      <c r="AC65" s="650"/>
      <c r="AD65" s="650"/>
      <c r="AE65" s="651"/>
      <c r="AF65" s="601"/>
      <c r="AG65" s="602"/>
      <c r="AH65" s="602"/>
      <c r="AI65" s="602"/>
      <c r="AJ65" s="603"/>
    </row>
    <row r="66" spans="3:36" ht="15" customHeight="1" thickBot="1">
      <c r="C66" s="262"/>
      <c r="D66" s="232"/>
      <c r="E66" s="232"/>
      <c r="F66" s="232"/>
      <c r="G66" s="232"/>
      <c r="H66" s="232"/>
      <c r="I66" s="232"/>
      <c r="J66" s="232"/>
      <c r="K66" s="232"/>
      <c r="L66" s="232"/>
      <c r="M66" s="232"/>
      <c r="N66" s="232"/>
      <c r="O66" s="232"/>
      <c r="P66" s="232"/>
      <c r="Q66" s="234"/>
      <c r="R66" s="667"/>
      <c r="S66" s="668"/>
      <c r="T66" s="669"/>
      <c r="U66" s="232"/>
      <c r="V66" s="232"/>
      <c r="W66" s="656"/>
      <c r="X66" s="232"/>
      <c r="Y66" s="659"/>
      <c r="Z66" s="660"/>
      <c r="AA66" s="652"/>
      <c r="AB66" s="653"/>
      <c r="AC66" s="653"/>
      <c r="AD66" s="653"/>
      <c r="AE66" s="654"/>
      <c r="AF66" s="604"/>
      <c r="AG66" s="605"/>
      <c r="AH66" s="605"/>
      <c r="AI66" s="605"/>
      <c r="AJ66" s="606"/>
    </row>
    <row r="67" spans="3:36" ht="15" customHeight="1">
      <c r="C67" s="255"/>
      <c r="D67" s="256"/>
      <c r="E67" s="256"/>
      <c r="F67" s="256"/>
      <c r="G67" s="256"/>
      <c r="H67" s="256"/>
      <c r="I67" s="256"/>
      <c r="J67" s="256"/>
      <c r="K67" s="256"/>
      <c r="L67" s="256"/>
      <c r="M67" s="256"/>
      <c r="N67" s="256"/>
      <c r="O67" s="256"/>
      <c r="P67" s="256"/>
      <c r="Q67" s="257"/>
      <c r="R67" s="661"/>
      <c r="S67" s="662"/>
      <c r="T67" s="663"/>
      <c r="U67" s="431" t="s">
        <v>36</v>
      </c>
      <c r="V67" s="431"/>
      <c r="W67" s="640"/>
      <c r="X67" s="256" t="s">
        <v>13</v>
      </c>
      <c r="Y67" s="642"/>
      <c r="Z67" s="643"/>
      <c r="AA67" s="646"/>
      <c r="AB67" s="647"/>
      <c r="AC67" s="647"/>
      <c r="AD67" s="647"/>
      <c r="AE67" s="648"/>
      <c r="AF67" s="598"/>
      <c r="AG67" s="599"/>
      <c r="AH67" s="599"/>
      <c r="AI67" s="599"/>
      <c r="AJ67" s="600"/>
    </row>
    <row r="68" spans="3:36" ht="15" customHeight="1">
      <c r="C68" s="258"/>
      <c r="D68" s="250"/>
      <c r="E68" s="250"/>
      <c r="F68" s="250"/>
      <c r="G68" s="250"/>
      <c r="H68" s="250"/>
      <c r="I68" s="250"/>
      <c r="J68" s="250"/>
      <c r="K68" s="250"/>
      <c r="L68" s="250"/>
      <c r="M68" s="250"/>
      <c r="N68" s="250"/>
      <c r="O68" s="250"/>
      <c r="P68" s="250"/>
      <c r="Q68" s="251"/>
      <c r="R68" s="664"/>
      <c r="S68" s="665"/>
      <c r="T68" s="666"/>
      <c r="U68" s="394"/>
      <c r="V68" s="394"/>
      <c r="W68" s="641"/>
      <c r="X68" s="250"/>
      <c r="Y68" s="644"/>
      <c r="Z68" s="645"/>
      <c r="AA68" s="649"/>
      <c r="AB68" s="650"/>
      <c r="AC68" s="650"/>
      <c r="AD68" s="650"/>
      <c r="AE68" s="651"/>
      <c r="AF68" s="601"/>
      <c r="AG68" s="602"/>
      <c r="AH68" s="602"/>
      <c r="AI68" s="602"/>
      <c r="AJ68" s="603"/>
    </row>
    <row r="69" spans="3:36" ht="15" customHeight="1">
      <c r="C69" s="259"/>
      <c r="D69" s="260"/>
      <c r="E69" s="260"/>
      <c r="F69" s="260"/>
      <c r="G69" s="260"/>
      <c r="H69" s="260"/>
      <c r="I69" s="260"/>
      <c r="J69" s="260"/>
      <c r="K69" s="260"/>
      <c r="L69" s="260"/>
      <c r="M69" s="260"/>
      <c r="N69" s="260"/>
      <c r="O69" s="260"/>
      <c r="P69" s="260"/>
      <c r="Q69" s="261"/>
      <c r="R69" s="664"/>
      <c r="S69" s="665"/>
      <c r="T69" s="666"/>
      <c r="U69" s="260" t="s">
        <v>37</v>
      </c>
      <c r="V69" s="260"/>
      <c r="W69" s="655"/>
      <c r="X69" s="260" t="s">
        <v>13</v>
      </c>
      <c r="Y69" s="657"/>
      <c r="Z69" s="658"/>
      <c r="AA69" s="649"/>
      <c r="AB69" s="650"/>
      <c r="AC69" s="650"/>
      <c r="AD69" s="650"/>
      <c r="AE69" s="651"/>
      <c r="AF69" s="601"/>
      <c r="AG69" s="602"/>
      <c r="AH69" s="602"/>
      <c r="AI69" s="602"/>
      <c r="AJ69" s="603"/>
    </row>
    <row r="70" spans="3:36" ht="15" customHeight="1" thickBot="1">
      <c r="C70" s="262"/>
      <c r="D70" s="232"/>
      <c r="E70" s="232"/>
      <c r="F70" s="232"/>
      <c r="G70" s="232"/>
      <c r="H70" s="232"/>
      <c r="I70" s="232"/>
      <c r="J70" s="232"/>
      <c r="K70" s="232"/>
      <c r="L70" s="232"/>
      <c r="M70" s="232"/>
      <c r="N70" s="232"/>
      <c r="O70" s="232"/>
      <c r="P70" s="232"/>
      <c r="Q70" s="234"/>
      <c r="R70" s="667"/>
      <c r="S70" s="668"/>
      <c r="T70" s="669"/>
      <c r="U70" s="232"/>
      <c r="V70" s="232"/>
      <c r="W70" s="656"/>
      <c r="X70" s="232"/>
      <c r="Y70" s="659"/>
      <c r="Z70" s="660"/>
      <c r="AA70" s="652"/>
      <c r="AB70" s="653"/>
      <c r="AC70" s="653"/>
      <c r="AD70" s="653"/>
      <c r="AE70" s="654"/>
      <c r="AF70" s="604"/>
      <c r="AG70" s="605"/>
      <c r="AH70" s="605"/>
      <c r="AI70" s="605"/>
      <c r="AJ70" s="606"/>
    </row>
    <row r="71" spans="3:36" ht="15" customHeight="1">
      <c r="C71" s="255"/>
      <c r="D71" s="256"/>
      <c r="E71" s="256"/>
      <c r="F71" s="256"/>
      <c r="G71" s="256"/>
      <c r="H71" s="256"/>
      <c r="I71" s="256"/>
      <c r="J71" s="256"/>
      <c r="K71" s="256"/>
      <c r="L71" s="256"/>
      <c r="M71" s="256"/>
      <c r="N71" s="256"/>
      <c r="O71" s="256"/>
      <c r="P71" s="256"/>
      <c r="Q71" s="257"/>
      <c r="R71" s="449"/>
      <c r="S71" s="256"/>
      <c r="T71" s="257"/>
      <c r="U71" s="403" t="s">
        <v>36</v>
      </c>
      <c r="V71" s="403"/>
      <c r="W71" s="403"/>
      <c r="X71" s="260" t="s">
        <v>13</v>
      </c>
      <c r="Y71" s="260"/>
      <c r="Z71" s="631"/>
      <c r="AA71" s="251"/>
      <c r="AB71" s="792"/>
      <c r="AC71" s="792"/>
      <c r="AD71" s="792"/>
      <c r="AE71" s="249"/>
      <c r="AF71" s="638"/>
      <c r="AG71" s="379"/>
      <c r="AH71" s="379"/>
      <c r="AI71" s="379"/>
      <c r="AJ71" s="639"/>
    </row>
    <row r="72" spans="3:36" ht="15" customHeight="1">
      <c r="C72" s="258"/>
      <c r="D72" s="250"/>
      <c r="E72" s="250"/>
      <c r="F72" s="250"/>
      <c r="G72" s="250"/>
      <c r="H72" s="250"/>
      <c r="I72" s="250"/>
      <c r="J72" s="250"/>
      <c r="K72" s="250"/>
      <c r="L72" s="250"/>
      <c r="M72" s="250"/>
      <c r="N72" s="250"/>
      <c r="O72" s="250"/>
      <c r="P72" s="250"/>
      <c r="Q72" s="251"/>
      <c r="R72" s="402"/>
      <c r="S72" s="260"/>
      <c r="T72" s="261"/>
      <c r="U72" s="394"/>
      <c r="V72" s="394"/>
      <c r="W72" s="394"/>
      <c r="X72" s="250"/>
      <c r="Y72" s="250"/>
      <c r="Z72" s="791"/>
      <c r="AA72" s="793"/>
      <c r="AB72" s="395"/>
      <c r="AC72" s="395"/>
      <c r="AD72" s="395"/>
      <c r="AE72" s="794"/>
      <c r="AF72" s="601"/>
      <c r="AG72" s="602"/>
      <c r="AH72" s="602"/>
      <c r="AI72" s="602"/>
      <c r="AJ72" s="603"/>
    </row>
    <row r="73" spans="3:36" ht="15" customHeight="1">
      <c r="C73" s="633"/>
      <c r="D73" s="231"/>
      <c r="E73" s="231"/>
      <c r="F73" s="231"/>
      <c r="G73" s="231"/>
      <c r="H73" s="231"/>
      <c r="I73" s="231"/>
      <c r="J73" s="231"/>
      <c r="K73" s="231"/>
      <c r="L73" s="231"/>
      <c r="M73" s="231"/>
      <c r="N73" s="231"/>
      <c r="O73" s="231"/>
      <c r="P73" s="231"/>
      <c r="Q73" s="233"/>
      <c r="R73" s="402"/>
      <c r="S73" s="260"/>
      <c r="T73" s="261"/>
      <c r="U73" s="260" t="s">
        <v>37</v>
      </c>
      <c r="V73" s="260"/>
      <c r="W73" s="403"/>
      <c r="X73" s="260" t="s">
        <v>13</v>
      </c>
      <c r="Y73" s="260"/>
      <c r="Z73" s="631"/>
      <c r="AA73" s="793"/>
      <c r="AB73" s="395"/>
      <c r="AC73" s="395"/>
      <c r="AD73" s="395"/>
      <c r="AE73" s="794"/>
      <c r="AF73" s="601"/>
      <c r="AG73" s="602"/>
      <c r="AH73" s="602"/>
      <c r="AI73" s="602"/>
      <c r="AJ73" s="603"/>
    </row>
    <row r="74" spans="3:36" ht="15" customHeight="1" thickBot="1">
      <c r="C74" s="262"/>
      <c r="D74" s="232"/>
      <c r="E74" s="232"/>
      <c r="F74" s="232"/>
      <c r="G74" s="232"/>
      <c r="H74" s="232"/>
      <c r="I74" s="232"/>
      <c r="J74" s="232"/>
      <c r="K74" s="232"/>
      <c r="L74" s="232"/>
      <c r="M74" s="232"/>
      <c r="N74" s="232"/>
      <c r="O74" s="232"/>
      <c r="P74" s="232"/>
      <c r="Q74" s="234"/>
      <c r="R74" s="408"/>
      <c r="S74" s="232"/>
      <c r="T74" s="234"/>
      <c r="U74" s="232"/>
      <c r="V74" s="232"/>
      <c r="W74" s="409"/>
      <c r="X74" s="232"/>
      <c r="Y74" s="232"/>
      <c r="Z74" s="632"/>
      <c r="AA74" s="795"/>
      <c r="AB74" s="269"/>
      <c r="AC74" s="269"/>
      <c r="AD74" s="269"/>
      <c r="AE74" s="796"/>
      <c r="AF74" s="604"/>
      <c r="AG74" s="605"/>
      <c r="AH74" s="605"/>
      <c r="AI74" s="605"/>
      <c r="AJ74" s="606"/>
    </row>
    <row r="75" spans="3:36" ht="15" customHeight="1">
      <c r="O75" s="45"/>
      <c r="P75" s="45"/>
      <c r="Q75" s="45"/>
      <c r="R75" s="45"/>
      <c r="S75" s="45"/>
      <c r="T75" s="45"/>
      <c r="U75" s="45"/>
      <c r="V75" s="45"/>
      <c r="W75" s="45"/>
      <c r="X75" s="45"/>
      <c r="Y75" s="45"/>
      <c r="Z75" s="45"/>
      <c r="AA75" s="45"/>
      <c r="AB75" s="45"/>
      <c r="AC75" s="45"/>
      <c r="AD75" s="45"/>
      <c r="AE75" s="45"/>
      <c r="AF75" s="46"/>
      <c r="AG75" s="46"/>
      <c r="AH75" s="46"/>
      <c r="AI75" s="46"/>
      <c r="AJ75" s="46"/>
    </row>
    <row r="76" spans="3:36" ht="15" customHeight="1">
      <c r="C76" s="382" t="s">
        <v>38</v>
      </c>
      <c r="D76" s="382"/>
      <c r="E76" s="382"/>
      <c r="F76" s="382"/>
      <c r="G76" s="382"/>
      <c r="H76" s="382"/>
      <c r="I76" s="382"/>
      <c r="J76" s="382"/>
      <c r="K76" s="382"/>
      <c r="L76" s="382"/>
      <c r="M76" s="382"/>
      <c r="N76" s="382"/>
      <c r="O76" s="382"/>
      <c r="P76" s="382"/>
      <c r="Q76" s="382"/>
      <c r="R76" s="382"/>
      <c r="S76" s="382"/>
      <c r="T76" s="382"/>
      <c r="U76" s="382"/>
      <c r="V76" s="382"/>
      <c r="W76" s="382"/>
      <c r="X76" s="382"/>
      <c r="Y76" s="382"/>
      <c r="Z76" s="382"/>
      <c r="AA76" s="382"/>
      <c r="AB76" s="382"/>
      <c r="AC76" s="382"/>
      <c r="AD76" s="382"/>
      <c r="AE76" s="382"/>
      <c r="AF76" s="382"/>
      <c r="AG76" s="382"/>
      <c r="AH76" s="382"/>
      <c r="AI76" s="382"/>
      <c r="AJ76" s="382"/>
    </row>
    <row r="77" spans="3:36" ht="15" customHeight="1" thickBot="1">
      <c r="C77" s="385"/>
      <c r="D77" s="385"/>
      <c r="E77" s="385"/>
      <c r="F77" s="385"/>
      <c r="G77" s="385"/>
      <c r="H77" s="385"/>
      <c r="I77" s="385"/>
      <c r="J77" s="385"/>
      <c r="K77" s="385"/>
      <c r="L77" s="385"/>
      <c r="M77" s="385"/>
      <c r="N77" s="385"/>
      <c r="O77" s="385"/>
      <c r="P77" s="385"/>
      <c r="Q77" s="385"/>
      <c r="R77" s="385"/>
      <c r="S77" s="385"/>
      <c r="T77" s="385"/>
      <c r="U77" s="385"/>
      <c r="V77" s="385"/>
      <c r="W77" s="385"/>
      <c r="X77" s="385"/>
      <c r="Y77" s="385"/>
      <c r="Z77" s="385"/>
      <c r="AA77" s="385"/>
      <c r="AB77" s="385"/>
      <c r="AC77" s="385"/>
      <c r="AD77" s="385"/>
      <c r="AE77" s="385"/>
      <c r="AF77" s="385"/>
      <c r="AG77" s="385"/>
      <c r="AH77" s="385"/>
      <c r="AI77" s="385"/>
      <c r="AJ77" s="385"/>
    </row>
    <row r="78" spans="3:36" ht="15" customHeight="1">
      <c r="C78" s="804" t="s">
        <v>39</v>
      </c>
      <c r="D78" s="804"/>
      <c r="E78" s="804"/>
      <c r="F78" s="804"/>
      <c r="G78" s="804"/>
      <c r="H78" s="804"/>
      <c r="I78" s="807" t="s">
        <v>40</v>
      </c>
      <c r="J78" s="807"/>
      <c r="K78" s="807"/>
      <c r="L78" s="807"/>
      <c r="M78" s="807"/>
      <c r="N78" s="807"/>
      <c r="O78" s="807"/>
      <c r="P78" s="807"/>
      <c r="Q78" s="807"/>
      <c r="R78" s="807"/>
      <c r="S78" s="807"/>
      <c r="T78" s="807"/>
      <c r="U78" s="807"/>
      <c r="V78" s="807"/>
      <c r="W78" s="807"/>
      <c r="X78" s="807"/>
      <c r="Y78" s="807"/>
      <c r="Z78" s="807"/>
      <c r="AA78" s="807"/>
      <c r="AB78" s="807"/>
      <c r="AC78" s="807"/>
      <c r="AD78" s="807"/>
      <c r="AE78" s="807"/>
      <c r="AF78" s="807"/>
      <c r="AG78" s="807"/>
      <c r="AH78" s="807"/>
      <c r="AI78" s="807"/>
      <c r="AJ78" s="807"/>
    </row>
    <row r="79" spans="3:36" ht="15" customHeight="1">
      <c r="C79" s="805"/>
      <c r="D79" s="805"/>
      <c r="E79" s="805"/>
      <c r="F79" s="805"/>
      <c r="G79" s="805"/>
      <c r="H79" s="805"/>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row>
    <row r="80" spans="3:36" ht="15" customHeight="1" thickBot="1">
      <c r="C80" s="806"/>
      <c r="D80" s="806"/>
      <c r="E80" s="806"/>
      <c r="F80" s="806"/>
      <c r="G80" s="806"/>
      <c r="H80" s="806"/>
      <c r="I80" s="809"/>
      <c r="J80" s="809"/>
      <c r="K80" s="809"/>
      <c r="L80" s="809"/>
      <c r="M80" s="809"/>
      <c r="N80" s="809"/>
      <c r="O80" s="809"/>
      <c r="P80" s="809"/>
      <c r="Q80" s="809"/>
      <c r="R80" s="809"/>
      <c r="S80" s="809"/>
      <c r="T80" s="809"/>
      <c r="U80" s="809"/>
      <c r="V80" s="809"/>
      <c r="W80" s="809"/>
      <c r="X80" s="809"/>
      <c r="Y80" s="809"/>
      <c r="Z80" s="809"/>
      <c r="AA80" s="809"/>
      <c r="AB80" s="809"/>
      <c r="AC80" s="809"/>
      <c r="AD80" s="809"/>
      <c r="AE80" s="809"/>
      <c r="AF80" s="809"/>
      <c r="AG80" s="809"/>
      <c r="AH80" s="809"/>
      <c r="AI80" s="809"/>
      <c r="AJ80" s="809"/>
    </row>
    <row r="81" spans="2:36" ht="15" customHeight="1">
      <c r="V81" s="47"/>
      <c r="W81" s="47"/>
      <c r="X81" s="47"/>
      <c r="Y81" s="47"/>
      <c r="Z81" s="47"/>
      <c r="AA81" s="47"/>
      <c r="AB81" s="47"/>
      <c r="AC81" s="47"/>
      <c r="AD81" s="47"/>
      <c r="AE81" s="47"/>
      <c r="AF81" s="47"/>
      <c r="AG81" s="47"/>
      <c r="AH81" s="47"/>
      <c r="AI81" s="47"/>
      <c r="AJ81" s="47"/>
    </row>
    <row r="82" spans="2:36" ht="15" customHeight="1" thickBot="1">
      <c r="B82" s="34" t="s">
        <v>41</v>
      </c>
      <c r="C82" s="34" t="s">
        <v>42</v>
      </c>
      <c r="D82" s="48"/>
      <c r="E82" s="48"/>
      <c r="F82" s="48"/>
      <c r="G82" s="48"/>
      <c r="H82" s="30"/>
      <c r="I82" s="48"/>
      <c r="J82" s="48"/>
      <c r="K82" s="48"/>
      <c r="L82" s="812" t="s">
        <v>43</v>
      </c>
      <c r="M82" s="812"/>
      <c r="N82" s="812"/>
      <c r="O82" s="812"/>
      <c r="P82" s="812"/>
      <c r="Q82" s="812"/>
      <c r="R82" s="812"/>
      <c r="S82" s="812"/>
      <c r="T82" s="812"/>
      <c r="U82" s="812"/>
      <c r="V82" s="812"/>
      <c r="W82" s="812"/>
      <c r="X82" s="812"/>
      <c r="Y82" s="812"/>
      <c r="Z82" s="812"/>
      <c r="AA82" s="812"/>
      <c r="AB82" s="812"/>
      <c r="AC82" s="812"/>
      <c r="AD82" s="812"/>
      <c r="AE82" s="812"/>
      <c r="AF82" s="812"/>
      <c r="AG82" s="812"/>
      <c r="AH82" s="812"/>
      <c r="AI82" s="812"/>
      <c r="AJ82" s="812"/>
    </row>
    <row r="83" spans="2:36" ht="15" customHeight="1">
      <c r="B83" s="48"/>
      <c r="C83" s="810" t="s">
        <v>44</v>
      </c>
      <c r="D83" s="252"/>
      <c r="E83" s="252"/>
      <c r="F83" s="252"/>
      <c r="G83" s="252"/>
      <c r="H83" s="252"/>
      <c r="I83" s="811" t="s">
        <v>45</v>
      </c>
      <c r="J83" s="811"/>
      <c r="K83" s="811"/>
      <c r="L83" s="811"/>
      <c r="M83" s="811"/>
      <c r="N83" s="811"/>
      <c r="O83" s="264"/>
      <c r="P83" s="264"/>
      <c r="Q83" s="264"/>
      <c r="R83" s="790"/>
      <c r="S83" s="48"/>
      <c r="T83" s="813" t="s">
        <v>46</v>
      </c>
      <c r="U83" s="813"/>
      <c r="V83" s="813"/>
      <c r="W83" s="797" t="s">
        <v>47</v>
      </c>
      <c r="X83" s="797"/>
      <c r="Y83" s="797"/>
      <c r="Z83" s="797"/>
      <c r="AA83" s="797"/>
      <c r="AB83" s="797"/>
      <c r="AC83" s="797"/>
      <c r="AD83" s="797"/>
      <c r="AE83" s="797"/>
      <c r="AF83" s="797"/>
      <c r="AG83" s="797"/>
      <c r="AH83" s="797"/>
      <c r="AI83" s="797"/>
      <c r="AJ83" s="797"/>
    </row>
    <row r="84" spans="2:36" ht="15" customHeight="1">
      <c r="B84" s="48"/>
      <c r="C84" s="282"/>
      <c r="D84" s="247"/>
      <c r="E84" s="247"/>
      <c r="F84" s="247"/>
      <c r="G84" s="247"/>
      <c r="H84" s="247"/>
      <c r="I84" s="280"/>
      <c r="J84" s="280"/>
      <c r="K84" s="280"/>
      <c r="L84" s="280"/>
      <c r="M84" s="280"/>
      <c r="N84" s="280"/>
      <c r="O84" s="271"/>
      <c r="P84" s="271"/>
      <c r="Q84" s="271"/>
      <c r="R84" s="279"/>
      <c r="S84" s="48"/>
      <c r="T84" s="813"/>
      <c r="U84" s="813"/>
      <c r="V84" s="813"/>
      <c r="W84" s="797"/>
      <c r="X84" s="797"/>
      <c r="Y84" s="797"/>
      <c r="Z84" s="797"/>
      <c r="AA84" s="797"/>
      <c r="AB84" s="797"/>
      <c r="AC84" s="797"/>
      <c r="AD84" s="797"/>
      <c r="AE84" s="797"/>
      <c r="AF84" s="797"/>
      <c r="AG84" s="797"/>
      <c r="AH84" s="797"/>
      <c r="AI84" s="797"/>
      <c r="AJ84" s="797"/>
    </row>
    <row r="85" spans="2:36" ht="15" customHeight="1">
      <c r="B85" s="48"/>
      <c r="C85" s="282"/>
      <c r="D85" s="247"/>
      <c r="E85" s="247"/>
      <c r="F85" s="247"/>
      <c r="G85" s="247"/>
      <c r="H85" s="247"/>
      <c r="I85" s="280" t="s">
        <v>48</v>
      </c>
      <c r="J85" s="280"/>
      <c r="K85" s="280"/>
      <c r="L85" s="280"/>
      <c r="M85" s="280"/>
      <c r="N85" s="280"/>
      <c r="O85" s="271"/>
      <c r="P85" s="271"/>
      <c r="Q85" s="271"/>
      <c r="R85" s="279"/>
      <c r="S85" s="48"/>
      <c r="T85" s="813"/>
      <c r="U85" s="813"/>
      <c r="V85" s="813"/>
      <c r="W85" s="797"/>
      <c r="X85" s="797"/>
      <c r="Y85" s="797"/>
      <c r="Z85" s="797"/>
      <c r="AA85" s="797"/>
      <c r="AB85" s="797"/>
      <c r="AC85" s="797"/>
      <c r="AD85" s="797"/>
      <c r="AE85" s="797"/>
      <c r="AF85" s="797"/>
      <c r="AG85" s="797"/>
      <c r="AH85" s="797"/>
      <c r="AI85" s="797"/>
      <c r="AJ85" s="797"/>
    </row>
    <row r="86" spans="2:36" ht="15" customHeight="1">
      <c r="B86" s="48"/>
      <c r="C86" s="282"/>
      <c r="D86" s="247"/>
      <c r="E86" s="247"/>
      <c r="F86" s="247"/>
      <c r="G86" s="247"/>
      <c r="H86" s="247"/>
      <c r="I86" s="280"/>
      <c r="J86" s="280"/>
      <c r="K86" s="280"/>
      <c r="L86" s="280"/>
      <c r="M86" s="280"/>
      <c r="N86" s="280"/>
      <c r="O86" s="271"/>
      <c r="P86" s="271"/>
      <c r="Q86" s="271"/>
      <c r="R86" s="279"/>
      <c r="S86" s="48"/>
      <c r="T86" s="813"/>
      <c r="U86" s="813"/>
      <c r="V86" s="813"/>
      <c r="W86" s="797"/>
      <c r="X86" s="797"/>
      <c r="Y86" s="797"/>
      <c r="Z86" s="797"/>
      <c r="AA86" s="797"/>
      <c r="AB86" s="797"/>
      <c r="AC86" s="797"/>
      <c r="AD86" s="797"/>
      <c r="AE86" s="797"/>
      <c r="AF86" s="797"/>
      <c r="AG86" s="797"/>
      <c r="AH86" s="797"/>
      <c r="AI86" s="797"/>
      <c r="AJ86" s="797"/>
    </row>
    <row r="87" spans="2:36" ht="15" customHeight="1">
      <c r="B87" s="48"/>
      <c r="C87" s="282"/>
      <c r="D87" s="247"/>
      <c r="E87" s="247"/>
      <c r="F87" s="247"/>
      <c r="G87" s="247"/>
      <c r="H87" s="247"/>
      <c r="I87" s="280" t="s">
        <v>49</v>
      </c>
      <c r="J87" s="280"/>
      <c r="K87" s="280"/>
      <c r="L87" s="280"/>
      <c r="M87" s="280"/>
      <c r="N87" s="280"/>
      <c r="O87" s="271"/>
      <c r="P87" s="271"/>
      <c r="Q87" s="271"/>
      <c r="R87" s="279"/>
      <c r="S87" s="48"/>
      <c r="T87" s="813"/>
      <c r="U87" s="813"/>
      <c r="V87" s="813"/>
      <c r="W87" s="797"/>
      <c r="X87" s="797"/>
      <c r="Y87" s="797"/>
      <c r="Z87" s="797"/>
      <c r="AA87" s="797"/>
      <c r="AB87" s="797"/>
      <c r="AC87" s="797"/>
      <c r="AD87" s="797"/>
      <c r="AE87" s="797"/>
      <c r="AF87" s="797"/>
      <c r="AG87" s="797"/>
      <c r="AH87" s="797"/>
      <c r="AI87" s="797"/>
      <c r="AJ87" s="797"/>
    </row>
    <row r="88" spans="2:36" ht="15" customHeight="1">
      <c r="B88" s="48"/>
      <c r="C88" s="282"/>
      <c r="D88" s="247"/>
      <c r="E88" s="247"/>
      <c r="F88" s="247"/>
      <c r="G88" s="247"/>
      <c r="H88" s="247"/>
      <c r="I88" s="280"/>
      <c r="J88" s="280"/>
      <c r="K88" s="280"/>
      <c r="L88" s="280"/>
      <c r="M88" s="280"/>
      <c r="N88" s="280"/>
      <c r="O88" s="271"/>
      <c r="P88" s="271"/>
      <c r="Q88" s="271"/>
      <c r="R88" s="279"/>
      <c r="S88" s="48"/>
      <c r="T88" s="813"/>
      <c r="U88" s="813"/>
      <c r="V88" s="813"/>
      <c r="W88" s="797"/>
      <c r="X88" s="797"/>
      <c r="Y88" s="797"/>
      <c r="Z88" s="797"/>
      <c r="AA88" s="797"/>
      <c r="AB88" s="797"/>
      <c r="AC88" s="797"/>
      <c r="AD88" s="797"/>
      <c r="AE88" s="797"/>
      <c r="AF88" s="797"/>
      <c r="AG88" s="797"/>
      <c r="AH88" s="797"/>
      <c r="AI88" s="797"/>
      <c r="AJ88" s="797"/>
    </row>
    <row r="89" spans="2:36" ht="15" customHeight="1">
      <c r="B89" s="48"/>
      <c r="C89" s="282"/>
      <c r="D89" s="247"/>
      <c r="E89" s="247"/>
      <c r="F89" s="247"/>
      <c r="G89" s="247"/>
      <c r="H89" s="247"/>
      <c r="I89" s="280" t="s">
        <v>50</v>
      </c>
      <c r="J89" s="280"/>
      <c r="K89" s="280"/>
      <c r="L89" s="280"/>
      <c r="M89" s="280"/>
      <c r="N89" s="280"/>
      <c r="O89" s="271"/>
      <c r="P89" s="271"/>
      <c r="Q89" s="271"/>
      <c r="R89" s="279"/>
      <c r="S89" s="48"/>
      <c r="T89" s="813"/>
      <c r="U89" s="813"/>
      <c r="V89" s="813"/>
      <c r="W89" s="797"/>
      <c r="X89" s="797"/>
      <c r="Y89" s="797"/>
      <c r="Z89" s="797"/>
      <c r="AA89" s="797"/>
      <c r="AB89" s="797"/>
      <c r="AC89" s="797"/>
      <c r="AD89" s="797"/>
      <c r="AE89" s="797"/>
      <c r="AF89" s="797"/>
      <c r="AG89" s="797"/>
      <c r="AH89" s="797"/>
      <c r="AI89" s="797"/>
      <c r="AJ89" s="797"/>
    </row>
    <row r="90" spans="2:36" ht="15" customHeight="1">
      <c r="B90" s="48"/>
      <c r="C90" s="282"/>
      <c r="D90" s="247"/>
      <c r="E90" s="247"/>
      <c r="F90" s="247"/>
      <c r="G90" s="247"/>
      <c r="H90" s="247"/>
      <c r="I90" s="280"/>
      <c r="J90" s="280"/>
      <c r="K90" s="280"/>
      <c r="L90" s="280"/>
      <c r="M90" s="280"/>
      <c r="N90" s="280"/>
      <c r="O90" s="271"/>
      <c r="P90" s="271"/>
      <c r="Q90" s="271"/>
      <c r="R90" s="279"/>
      <c r="S90" s="48"/>
      <c r="T90" s="813"/>
      <c r="U90" s="813"/>
      <c r="V90" s="813"/>
      <c r="W90" s="797"/>
      <c r="X90" s="797"/>
      <c r="Y90" s="797"/>
      <c r="Z90" s="797"/>
      <c r="AA90" s="797"/>
      <c r="AB90" s="797"/>
      <c r="AC90" s="797"/>
      <c r="AD90" s="797"/>
      <c r="AE90" s="797"/>
      <c r="AF90" s="797"/>
      <c r="AG90" s="797"/>
      <c r="AH90" s="797"/>
      <c r="AI90" s="797"/>
      <c r="AJ90" s="797"/>
    </row>
    <row r="91" spans="2:36" ht="15" customHeight="1">
      <c r="B91" s="48"/>
      <c r="C91" s="282"/>
      <c r="D91" s="247"/>
      <c r="E91" s="247"/>
      <c r="F91" s="247"/>
      <c r="G91" s="247"/>
      <c r="H91" s="247"/>
      <c r="I91" s="247" t="s">
        <v>51</v>
      </c>
      <c r="J91" s="247"/>
      <c r="K91" s="247"/>
      <c r="L91" s="247"/>
      <c r="M91" s="247"/>
      <c r="N91" s="247"/>
      <c r="O91" s="395" t="s">
        <v>52</v>
      </c>
      <c r="P91" s="395"/>
      <c r="Q91" s="395"/>
      <c r="R91" s="397"/>
      <c r="S91" s="48"/>
      <c r="T91" s="813"/>
      <c r="U91" s="813"/>
      <c r="V91" s="813"/>
      <c r="W91" s="797"/>
      <c r="X91" s="797"/>
      <c r="Y91" s="797"/>
      <c r="Z91" s="797"/>
      <c r="AA91" s="797"/>
      <c r="AB91" s="797"/>
      <c r="AC91" s="797"/>
      <c r="AD91" s="797"/>
      <c r="AE91" s="797"/>
      <c r="AF91" s="797"/>
      <c r="AG91" s="797"/>
      <c r="AH91" s="797"/>
      <c r="AI91" s="797"/>
      <c r="AJ91" s="797"/>
    </row>
    <row r="92" spans="2:36" ht="15" customHeight="1">
      <c r="B92" s="48"/>
      <c r="C92" s="282"/>
      <c r="D92" s="247"/>
      <c r="E92" s="247"/>
      <c r="F92" s="247"/>
      <c r="G92" s="247"/>
      <c r="H92" s="247"/>
      <c r="I92" s="247"/>
      <c r="J92" s="247"/>
      <c r="K92" s="247"/>
      <c r="L92" s="247"/>
      <c r="M92" s="247"/>
      <c r="N92" s="247"/>
      <c r="O92" s="395"/>
      <c r="P92" s="395"/>
      <c r="Q92" s="395"/>
      <c r="R92" s="397"/>
      <c r="S92" s="48"/>
      <c r="T92" s="813"/>
      <c r="U92" s="813"/>
      <c r="V92" s="813"/>
      <c r="W92" s="797"/>
      <c r="X92" s="797"/>
      <c r="Y92" s="797"/>
      <c r="Z92" s="797"/>
      <c r="AA92" s="797"/>
      <c r="AB92" s="797"/>
      <c r="AC92" s="797"/>
      <c r="AD92" s="797"/>
      <c r="AE92" s="797"/>
      <c r="AF92" s="797"/>
      <c r="AG92" s="797"/>
      <c r="AH92" s="797"/>
      <c r="AI92" s="797"/>
      <c r="AJ92" s="797"/>
    </row>
    <row r="93" spans="2:36" ht="15" customHeight="1">
      <c r="B93" s="48"/>
      <c r="C93" s="282"/>
      <c r="D93" s="247"/>
      <c r="E93" s="247"/>
      <c r="F93" s="247"/>
      <c r="G93" s="247"/>
      <c r="H93" s="247"/>
      <c r="I93" s="247"/>
      <c r="J93" s="247"/>
      <c r="K93" s="247"/>
      <c r="L93" s="247"/>
      <c r="M93" s="247"/>
      <c r="N93" s="247"/>
      <c r="O93" s="395"/>
      <c r="P93" s="395"/>
      <c r="Q93" s="395"/>
      <c r="R93" s="397"/>
      <c r="S93" s="48"/>
      <c r="T93" s="813"/>
      <c r="U93" s="813"/>
      <c r="V93" s="813"/>
      <c r="W93" s="797"/>
      <c r="X93" s="797"/>
      <c r="Y93" s="797"/>
      <c r="Z93" s="797"/>
      <c r="AA93" s="797"/>
      <c r="AB93" s="797"/>
      <c r="AC93" s="797"/>
      <c r="AD93" s="797"/>
      <c r="AE93" s="797"/>
      <c r="AF93" s="797"/>
      <c r="AG93" s="797"/>
      <c r="AH93" s="797"/>
      <c r="AI93" s="797"/>
      <c r="AJ93" s="797"/>
    </row>
    <row r="94" spans="2:36" ht="15" customHeight="1">
      <c r="B94" s="48"/>
      <c r="C94" s="612" t="s">
        <v>53</v>
      </c>
      <c r="D94" s="613"/>
      <c r="E94" s="613"/>
      <c r="F94" s="613"/>
      <c r="G94" s="613"/>
      <c r="H94" s="613"/>
      <c r="I94" s="613"/>
      <c r="J94" s="613"/>
      <c r="K94" s="614"/>
      <c r="L94" s="618"/>
      <c r="M94" s="619"/>
      <c r="N94" s="619"/>
      <c r="O94" s="619"/>
      <c r="P94" s="619"/>
      <c r="Q94" s="619"/>
      <c r="R94" s="620"/>
      <c r="S94" s="48"/>
      <c r="T94" s="813"/>
      <c r="U94" s="813"/>
      <c r="V94" s="813"/>
      <c r="W94" s="797"/>
      <c r="X94" s="797"/>
      <c r="Y94" s="797"/>
      <c r="Z94" s="797"/>
      <c r="AA94" s="797"/>
      <c r="AB94" s="797"/>
      <c r="AC94" s="797"/>
      <c r="AD94" s="797"/>
      <c r="AE94" s="797"/>
      <c r="AF94" s="797"/>
      <c r="AG94" s="797"/>
      <c r="AH94" s="797"/>
      <c r="AI94" s="797"/>
      <c r="AJ94" s="797"/>
    </row>
    <row r="95" spans="2:36" ht="15" customHeight="1">
      <c r="B95" s="48"/>
      <c r="C95" s="615"/>
      <c r="D95" s="616"/>
      <c r="E95" s="616"/>
      <c r="F95" s="616"/>
      <c r="G95" s="616"/>
      <c r="H95" s="616"/>
      <c r="I95" s="616"/>
      <c r="J95" s="616"/>
      <c r="K95" s="617"/>
      <c r="L95" s="621"/>
      <c r="M95" s="622"/>
      <c r="N95" s="622"/>
      <c r="O95" s="622"/>
      <c r="P95" s="622"/>
      <c r="Q95" s="622"/>
      <c r="R95" s="623"/>
      <c r="S95" s="48"/>
      <c r="T95" s="813"/>
      <c r="U95" s="813"/>
      <c r="V95" s="813"/>
      <c r="W95" s="797"/>
      <c r="X95" s="797"/>
      <c r="Y95" s="797"/>
      <c r="Z95" s="797"/>
      <c r="AA95" s="797"/>
      <c r="AB95" s="797"/>
      <c r="AC95" s="797"/>
      <c r="AD95" s="797"/>
      <c r="AE95" s="797"/>
      <c r="AF95" s="797"/>
      <c r="AG95" s="797"/>
      <c r="AH95" s="797"/>
      <c r="AI95" s="797"/>
      <c r="AJ95" s="797"/>
    </row>
    <row r="96" spans="2:36" ht="15" customHeight="1">
      <c r="B96" s="48"/>
      <c r="C96" s="612" t="s">
        <v>54</v>
      </c>
      <c r="D96" s="613"/>
      <c r="E96" s="613"/>
      <c r="F96" s="613"/>
      <c r="G96" s="613"/>
      <c r="H96" s="613"/>
      <c r="I96" s="613"/>
      <c r="J96" s="613"/>
      <c r="K96" s="614"/>
      <c r="L96" s="634" t="s">
        <v>55</v>
      </c>
      <c r="M96" s="608"/>
      <c r="N96" s="608"/>
      <c r="O96" s="608"/>
      <c r="P96" s="608"/>
      <c r="Q96" s="608"/>
      <c r="R96" s="609"/>
      <c r="S96" s="48"/>
      <c r="T96" s="205"/>
      <c r="U96" s="205"/>
      <c r="V96" s="205"/>
      <c r="W96" s="205"/>
      <c r="X96" s="205"/>
      <c r="Y96" s="205"/>
      <c r="Z96" s="205"/>
      <c r="AA96" s="205"/>
      <c r="AB96" s="205"/>
      <c r="AC96" s="205"/>
      <c r="AD96" s="205"/>
      <c r="AE96" s="205"/>
      <c r="AF96" s="205"/>
      <c r="AG96" s="205"/>
      <c r="AH96" s="205"/>
      <c r="AI96" s="205"/>
      <c r="AJ96" s="205"/>
    </row>
    <row r="97" spans="2:36" ht="15" customHeight="1">
      <c r="B97" s="48"/>
      <c r="C97" s="615"/>
      <c r="D97" s="616"/>
      <c r="E97" s="616"/>
      <c r="F97" s="616"/>
      <c r="G97" s="616"/>
      <c r="H97" s="616"/>
      <c r="I97" s="616"/>
      <c r="J97" s="616"/>
      <c r="K97" s="617"/>
      <c r="L97" s="635"/>
      <c r="M97" s="636"/>
      <c r="N97" s="636"/>
      <c r="O97" s="636"/>
      <c r="P97" s="636"/>
      <c r="Q97" s="636"/>
      <c r="R97" s="637"/>
      <c r="S97" s="48"/>
      <c r="T97" s="205"/>
      <c r="U97" s="205"/>
      <c r="V97" s="205"/>
      <c r="W97" s="205"/>
      <c r="X97" s="205"/>
      <c r="Y97" s="205"/>
      <c r="Z97" s="205"/>
      <c r="AA97" s="205"/>
      <c r="AB97" s="205"/>
      <c r="AC97" s="205"/>
      <c r="AD97" s="205"/>
      <c r="AE97" s="205"/>
      <c r="AF97" s="205"/>
      <c r="AG97" s="205"/>
      <c r="AH97" s="205"/>
      <c r="AI97" s="205"/>
      <c r="AJ97" s="205"/>
    </row>
    <row r="98" spans="2:36" ht="15" customHeight="1">
      <c r="B98" s="48"/>
      <c r="C98" s="612" t="s">
        <v>56</v>
      </c>
      <c r="D98" s="613"/>
      <c r="E98" s="613"/>
      <c r="F98" s="613"/>
      <c r="G98" s="613"/>
      <c r="H98" s="613"/>
      <c r="I98" s="613"/>
      <c r="J98" s="613"/>
      <c r="K98" s="613"/>
      <c r="L98" s="628" t="s">
        <v>57</v>
      </c>
      <c r="M98" s="629"/>
      <c r="N98" s="628" t="s">
        <v>58</v>
      </c>
      <c r="O98" s="630"/>
      <c r="P98" s="628" t="s">
        <v>59</v>
      </c>
      <c r="Q98" s="629"/>
      <c r="R98" s="629"/>
      <c r="S98" s="154"/>
      <c r="T98" s="205"/>
      <c r="U98" s="205"/>
      <c r="V98" s="205"/>
      <c r="W98" s="205"/>
      <c r="X98" s="205"/>
      <c r="Y98" s="205"/>
      <c r="Z98" s="205"/>
      <c r="AA98" s="205"/>
      <c r="AB98" s="205"/>
      <c r="AC98" s="205"/>
      <c r="AD98" s="205"/>
      <c r="AE98" s="205"/>
      <c r="AF98" s="205"/>
      <c r="AG98" s="205"/>
      <c r="AH98" s="205"/>
      <c r="AI98" s="205"/>
      <c r="AJ98" s="205"/>
    </row>
    <row r="99" spans="2:36" ht="15" customHeight="1">
      <c r="B99" s="48"/>
      <c r="C99" s="615"/>
      <c r="D99" s="616"/>
      <c r="E99" s="616"/>
      <c r="F99" s="616"/>
      <c r="G99" s="616"/>
      <c r="H99" s="616"/>
      <c r="I99" s="616"/>
      <c r="J99" s="616"/>
      <c r="K99" s="617"/>
      <c r="L99" s="563"/>
      <c r="M99" s="564"/>
      <c r="N99" s="624"/>
      <c r="O99" s="625"/>
      <c r="P99" s="626"/>
      <c r="Q99" s="626"/>
      <c r="R99" s="627"/>
      <c r="S99" s="48"/>
      <c r="T99" s="205"/>
      <c r="U99" s="205"/>
      <c r="V99" s="205"/>
      <c r="W99" s="205"/>
      <c r="X99" s="205"/>
      <c r="Y99" s="205"/>
      <c r="Z99" s="205"/>
      <c r="AA99" s="205"/>
      <c r="AB99" s="205"/>
      <c r="AC99" s="205"/>
      <c r="AD99" s="205"/>
      <c r="AE99" s="205"/>
      <c r="AF99" s="205"/>
      <c r="AG99" s="205"/>
      <c r="AH99" s="205"/>
      <c r="AI99" s="205"/>
      <c r="AJ99" s="205"/>
    </row>
    <row r="100" spans="2:36" ht="15" customHeight="1">
      <c r="B100" s="48"/>
      <c r="C100" s="607" t="s">
        <v>60</v>
      </c>
      <c r="D100" s="220"/>
      <c r="E100" s="220"/>
      <c r="F100" s="220"/>
      <c r="G100" s="220"/>
      <c r="H100" s="220"/>
      <c r="I100" s="220"/>
      <c r="J100" s="220"/>
      <c r="K100" s="221"/>
      <c r="L100" s="608"/>
      <c r="M100" s="608"/>
      <c r="N100" s="608"/>
      <c r="O100" s="608"/>
      <c r="P100" s="608"/>
      <c r="Q100" s="608"/>
      <c r="R100" s="609"/>
      <c r="S100" s="48"/>
      <c r="T100" s="205"/>
      <c r="U100" s="205"/>
      <c r="V100" s="205"/>
      <c r="W100" s="205"/>
      <c r="X100" s="205"/>
      <c r="Y100" s="205"/>
      <c r="Z100" s="205"/>
      <c r="AA100" s="205"/>
      <c r="AB100" s="205"/>
      <c r="AC100" s="205"/>
      <c r="AD100" s="205"/>
      <c r="AE100" s="205"/>
      <c r="AF100" s="205"/>
      <c r="AG100" s="205"/>
      <c r="AH100" s="205"/>
      <c r="AI100" s="205"/>
      <c r="AJ100" s="205"/>
    </row>
    <row r="101" spans="2:36" ht="15" customHeight="1" thickBot="1">
      <c r="B101" s="48"/>
      <c r="C101" s="479"/>
      <c r="D101" s="277"/>
      <c r="E101" s="277"/>
      <c r="F101" s="277"/>
      <c r="G101" s="277"/>
      <c r="H101" s="277"/>
      <c r="I101" s="277"/>
      <c r="J101" s="277"/>
      <c r="K101" s="278"/>
      <c r="L101" s="610"/>
      <c r="M101" s="610"/>
      <c r="N101" s="610"/>
      <c r="O101" s="610"/>
      <c r="P101" s="610"/>
      <c r="Q101" s="610"/>
      <c r="R101" s="611"/>
      <c r="S101" s="48"/>
      <c r="T101" s="205"/>
      <c r="U101" s="205"/>
      <c r="V101" s="205"/>
      <c r="W101" s="205"/>
      <c r="X101" s="205"/>
      <c r="Y101" s="205"/>
      <c r="Z101" s="205"/>
      <c r="AA101" s="205"/>
      <c r="AB101" s="205"/>
      <c r="AC101" s="205"/>
      <c r="AD101" s="205"/>
      <c r="AE101" s="205"/>
      <c r="AF101" s="205"/>
      <c r="AG101" s="205"/>
      <c r="AH101" s="205"/>
      <c r="AI101" s="205"/>
      <c r="AJ101" s="205"/>
    </row>
    <row r="102" spans="2:36" ht="15" customHeight="1">
      <c r="B102" s="48"/>
      <c r="C102" s="34" t="s">
        <v>40</v>
      </c>
      <c r="H102" s="34"/>
      <c r="S102" s="48"/>
      <c r="T102" s="205"/>
      <c r="U102" s="205"/>
      <c r="V102" s="205"/>
      <c r="W102" s="205"/>
      <c r="X102" s="205"/>
      <c r="Y102" s="205"/>
      <c r="Z102" s="205"/>
      <c r="AA102" s="205"/>
      <c r="AB102" s="205"/>
      <c r="AC102" s="205"/>
      <c r="AD102" s="205"/>
      <c r="AE102" s="205"/>
      <c r="AF102" s="205"/>
      <c r="AG102" s="205"/>
      <c r="AH102" s="205"/>
      <c r="AI102" s="205"/>
      <c r="AJ102" s="205"/>
    </row>
    <row r="103" spans="2:36" ht="15" customHeight="1">
      <c r="B103" s="48"/>
      <c r="C103" s="48"/>
      <c r="D103" s="48"/>
      <c r="E103" s="48"/>
      <c r="F103" s="48"/>
      <c r="G103" s="48"/>
      <c r="H103" s="30"/>
      <c r="I103" s="48"/>
      <c r="J103" s="48"/>
      <c r="K103" s="48"/>
      <c r="L103" s="48"/>
      <c r="M103" s="48"/>
      <c r="N103" s="48"/>
      <c r="O103" s="48"/>
      <c r="P103" s="48"/>
      <c r="Q103" s="48"/>
      <c r="R103" s="48"/>
      <c r="S103" s="48"/>
      <c r="T103" s="48"/>
      <c r="U103" s="48"/>
      <c r="V103" s="49"/>
      <c r="W103" s="49"/>
      <c r="X103" s="49"/>
      <c r="Y103" s="49"/>
      <c r="Z103" s="49"/>
      <c r="AA103" s="49"/>
      <c r="AB103" s="49"/>
      <c r="AC103" s="49"/>
      <c r="AD103" s="49"/>
      <c r="AE103" s="49"/>
      <c r="AF103" s="49"/>
      <c r="AG103" s="49"/>
      <c r="AH103" s="49"/>
      <c r="AI103" s="49"/>
      <c r="AJ103" s="49"/>
    </row>
    <row r="104" spans="2:36" ht="15" customHeight="1" thickBot="1">
      <c r="B104" s="34" t="s">
        <v>61</v>
      </c>
      <c r="C104" s="50" t="s">
        <v>62</v>
      </c>
      <c r="D104" s="48"/>
      <c r="E104" s="48"/>
      <c r="F104" s="48"/>
      <c r="G104" s="48"/>
      <c r="H104" s="30"/>
      <c r="I104" s="48"/>
      <c r="J104" s="48"/>
      <c r="K104" s="48"/>
      <c r="L104" s="48"/>
      <c r="M104" s="48"/>
      <c r="N104" s="48"/>
      <c r="O104" s="48"/>
      <c r="P104" s="48"/>
      <c r="Q104" s="48"/>
      <c r="R104" s="48"/>
      <c r="S104" s="48"/>
      <c r="T104" s="48"/>
      <c r="U104" s="48"/>
      <c r="V104" s="49"/>
      <c r="W104" s="49"/>
      <c r="X104" s="49"/>
      <c r="Y104" s="49"/>
      <c r="Z104" s="49"/>
      <c r="AA104" s="49"/>
      <c r="AB104" s="49"/>
      <c r="AC104" s="49"/>
      <c r="AD104" s="49"/>
      <c r="AE104" s="49"/>
      <c r="AF104" s="49"/>
      <c r="AG104" s="49"/>
      <c r="AH104" s="49"/>
      <c r="AI104" s="49"/>
      <c r="AJ104" s="49"/>
    </row>
    <row r="105" spans="2:36" ht="15" customHeight="1">
      <c r="B105" s="48"/>
      <c r="C105" s="263"/>
      <c r="D105" s="264"/>
      <c r="E105" s="264"/>
      <c r="F105" s="264"/>
      <c r="G105" s="264"/>
      <c r="H105" s="252" t="s">
        <v>63</v>
      </c>
      <c r="I105" s="252"/>
      <c r="J105" s="252"/>
      <c r="K105" s="252"/>
      <c r="L105" s="252"/>
      <c r="M105" s="252"/>
      <c r="N105" s="272"/>
      <c r="O105" s="272"/>
      <c r="P105" s="272"/>
      <c r="Q105" s="272"/>
      <c r="R105" s="272"/>
      <c r="S105" s="272"/>
      <c r="T105" s="272"/>
      <c r="U105" s="272"/>
      <c r="V105" s="272"/>
      <c r="W105" s="272"/>
      <c r="X105" s="272"/>
      <c r="Y105" s="272"/>
      <c r="Z105" s="272"/>
      <c r="AA105" s="272"/>
      <c r="AB105" s="272"/>
      <c r="AC105" s="272"/>
      <c r="AD105" s="272"/>
      <c r="AE105" s="272"/>
      <c r="AF105" s="272"/>
      <c r="AG105" s="272"/>
      <c r="AH105" s="272"/>
      <c r="AI105" s="272"/>
      <c r="AJ105" s="273"/>
    </row>
    <row r="106" spans="2:36" ht="15" customHeight="1">
      <c r="B106" s="48"/>
      <c r="C106" s="270"/>
      <c r="D106" s="271"/>
      <c r="E106" s="271"/>
      <c r="F106" s="271"/>
      <c r="G106" s="271"/>
      <c r="H106" s="247"/>
      <c r="I106" s="247"/>
      <c r="J106" s="247"/>
      <c r="K106" s="247"/>
      <c r="L106" s="247"/>
      <c r="M106" s="247"/>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5"/>
    </row>
    <row r="107" spans="2:36" ht="15" customHeight="1">
      <c r="B107" s="48"/>
      <c r="C107" s="270"/>
      <c r="D107" s="271"/>
      <c r="E107" s="271"/>
      <c r="F107" s="271"/>
      <c r="G107" s="271"/>
      <c r="H107" s="219" t="s">
        <v>64</v>
      </c>
      <c r="I107" s="220"/>
      <c r="J107" s="220"/>
      <c r="K107" s="220"/>
      <c r="L107" s="220"/>
      <c r="M107" s="221"/>
      <c r="N107" s="247" t="s">
        <v>36</v>
      </c>
      <c r="O107" s="247"/>
      <c r="P107" s="247"/>
      <c r="Q107" s="247"/>
      <c r="R107" s="247"/>
      <c r="S107" s="247"/>
      <c r="T107" s="231"/>
      <c r="U107" s="231"/>
      <c r="V107" s="231" t="s">
        <v>13</v>
      </c>
      <c r="W107" s="231"/>
      <c r="X107" s="231"/>
      <c r="Y107" s="233"/>
      <c r="Z107" s="247" t="s">
        <v>37</v>
      </c>
      <c r="AA107" s="247"/>
      <c r="AB107" s="247"/>
      <c r="AC107" s="247"/>
      <c r="AD107" s="247"/>
      <c r="AE107" s="231"/>
      <c r="AF107" s="231"/>
      <c r="AG107" s="231" t="s">
        <v>13</v>
      </c>
      <c r="AH107" s="231"/>
      <c r="AI107" s="231"/>
      <c r="AJ107" s="253"/>
    </row>
    <row r="108" spans="2:36" ht="15" customHeight="1" thickBot="1">
      <c r="B108" s="48"/>
      <c r="C108" s="265"/>
      <c r="D108" s="266"/>
      <c r="E108" s="266"/>
      <c r="F108" s="266"/>
      <c r="G108" s="266"/>
      <c r="H108" s="276"/>
      <c r="I108" s="277"/>
      <c r="J108" s="277"/>
      <c r="K108" s="277"/>
      <c r="L108" s="277"/>
      <c r="M108" s="278"/>
      <c r="N108" s="267"/>
      <c r="O108" s="267"/>
      <c r="P108" s="267"/>
      <c r="Q108" s="267"/>
      <c r="R108" s="267"/>
      <c r="S108" s="267"/>
      <c r="T108" s="232"/>
      <c r="U108" s="232"/>
      <c r="V108" s="232"/>
      <c r="W108" s="232"/>
      <c r="X108" s="232"/>
      <c r="Y108" s="234"/>
      <c r="Z108" s="267"/>
      <c r="AA108" s="267"/>
      <c r="AB108" s="267"/>
      <c r="AC108" s="267"/>
      <c r="AD108" s="267"/>
      <c r="AE108" s="232"/>
      <c r="AF108" s="232"/>
      <c r="AG108" s="232"/>
      <c r="AH108" s="232"/>
      <c r="AI108" s="232"/>
      <c r="AJ108" s="254"/>
    </row>
    <row r="109" spans="2:36" ht="15" customHeight="1">
      <c r="B109" s="48"/>
      <c r="C109" s="51"/>
      <c r="D109" s="48"/>
      <c r="E109" s="48"/>
      <c r="F109" s="48"/>
      <c r="G109" s="48"/>
      <c r="H109" s="30"/>
      <c r="I109" s="48"/>
      <c r="J109" s="48"/>
      <c r="K109" s="48"/>
      <c r="L109" s="48"/>
      <c r="M109" s="48"/>
      <c r="N109" s="48"/>
      <c r="O109" s="48"/>
      <c r="P109" s="48"/>
      <c r="Q109" s="48"/>
      <c r="R109" s="48"/>
      <c r="S109" s="48"/>
      <c r="T109" s="48"/>
      <c r="U109" s="48"/>
      <c r="V109" s="49"/>
      <c r="W109" s="49"/>
      <c r="X109" s="49"/>
      <c r="Y109" s="49"/>
      <c r="Z109" s="49"/>
      <c r="AA109" s="49"/>
      <c r="AB109" s="49"/>
      <c r="AC109" s="49"/>
      <c r="AD109" s="49"/>
      <c r="AE109" s="49"/>
      <c r="AF109" s="49"/>
      <c r="AG109" s="49"/>
      <c r="AH109" s="49"/>
      <c r="AI109" s="49"/>
      <c r="AJ109" s="49"/>
    </row>
    <row r="110" spans="2:36" ht="24" customHeight="1" thickBot="1">
      <c r="B110" s="34" t="s">
        <v>65</v>
      </c>
      <c r="C110" s="281" t="str">
        <f>"Are you currently applying for any scholarship(s), other than "&amp;C16&amp;" Program?"</f>
        <v>Are you currently applying for any scholarship(s), other than  Program?</v>
      </c>
      <c r="D110" s="281"/>
      <c r="E110" s="281"/>
      <c r="F110" s="281"/>
      <c r="G110" s="281"/>
      <c r="H110" s="281"/>
      <c r="I110" s="281"/>
      <c r="J110" s="281"/>
      <c r="K110" s="281"/>
      <c r="L110" s="281"/>
      <c r="M110" s="281"/>
      <c r="N110" s="281"/>
      <c r="O110" s="281"/>
      <c r="P110" s="281"/>
      <c r="Q110" s="281"/>
      <c r="R110" s="281"/>
      <c r="S110" s="281"/>
      <c r="T110" s="281"/>
      <c r="U110" s="281"/>
      <c r="V110" s="281"/>
      <c r="W110" s="281"/>
      <c r="X110" s="281"/>
      <c r="Y110" s="281"/>
      <c r="Z110" s="281"/>
      <c r="AA110" s="281"/>
      <c r="AB110" s="281"/>
      <c r="AC110" s="281"/>
      <c r="AD110" s="281"/>
      <c r="AE110" s="281"/>
      <c r="AF110" s="281"/>
      <c r="AG110" s="281"/>
      <c r="AH110" s="281"/>
      <c r="AI110" s="281"/>
      <c r="AJ110" s="281"/>
    </row>
    <row r="111" spans="2:36" ht="15" customHeight="1">
      <c r="B111" s="48"/>
      <c r="C111" s="263"/>
      <c r="D111" s="264"/>
      <c r="E111" s="264"/>
      <c r="F111" s="264"/>
      <c r="G111" s="264"/>
      <c r="H111" s="252" t="s">
        <v>63</v>
      </c>
      <c r="I111" s="252"/>
      <c r="J111" s="252"/>
      <c r="K111" s="252"/>
      <c r="L111" s="252"/>
      <c r="M111" s="252"/>
      <c r="N111" s="268"/>
      <c r="O111" s="268"/>
      <c r="P111" s="268"/>
      <c r="Q111" s="268"/>
      <c r="R111" s="268"/>
      <c r="S111" s="268"/>
      <c r="T111" s="268"/>
      <c r="U111" s="268"/>
      <c r="V111" s="268"/>
      <c r="W111" s="268"/>
      <c r="X111" s="268"/>
      <c r="Y111" s="268"/>
      <c r="Z111" s="268"/>
      <c r="AA111" s="268"/>
      <c r="AB111" s="268"/>
      <c r="AC111" s="268"/>
      <c r="AD111" s="268"/>
      <c r="AE111" s="268"/>
      <c r="AF111" s="268"/>
      <c r="AG111" s="268"/>
      <c r="AH111" s="268"/>
      <c r="AI111" s="268"/>
      <c r="AJ111" s="268"/>
    </row>
    <row r="112" spans="2:36" ht="15" customHeight="1" thickBot="1">
      <c r="B112" s="48"/>
      <c r="C112" s="265"/>
      <c r="D112" s="266"/>
      <c r="E112" s="266"/>
      <c r="F112" s="266"/>
      <c r="G112" s="266"/>
      <c r="H112" s="267"/>
      <c r="I112" s="267"/>
      <c r="J112" s="267"/>
      <c r="K112" s="267"/>
      <c r="L112" s="267"/>
      <c r="M112" s="267"/>
      <c r="N112" s="269"/>
      <c r="O112" s="269"/>
      <c r="P112" s="269"/>
      <c r="Q112" s="269"/>
      <c r="R112" s="269"/>
      <c r="S112" s="269"/>
      <c r="T112" s="269"/>
      <c r="U112" s="269"/>
      <c r="V112" s="269"/>
      <c r="W112" s="269"/>
      <c r="X112" s="269"/>
      <c r="Y112" s="269"/>
      <c r="Z112" s="269"/>
      <c r="AA112" s="269"/>
      <c r="AB112" s="269"/>
      <c r="AC112" s="269"/>
      <c r="AD112" s="269"/>
      <c r="AE112" s="269"/>
      <c r="AF112" s="269"/>
      <c r="AG112" s="269"/>
      <c r="AH112" s="269"/>
      <c r="AI112" s="269"/>
      <c r="AJ112" s="269"/>
    </row>
    <row r="113" spans="2:36" ht="15" customHeight="1">
      <c r="B113" s="48"/>
      <c r="C113" s="52"/>
      <c r="D113" s="48"/>
      <c r="E113" s="48"/>
      <c r="F113" s="48"/>
      <c r="G113" s="48"/>
      <c r="H113" s="30"/>
      <c r="I113" s="48"/>
      <c r="J113" s="48"/>
      <c r="K113" s="48"/>
      <c r="L113" s="48"/>
      <c r="M113" s="48"/>
      <c r="N113" s="48"/>
      <c r="O113" s="48"/>
      <c r="P113" s="48"/>
      <c r="Q113" s="48"/>
      <c r="R113" s="48"/>
      <c r="S113" s="48"/>
      <c r="T113" s="48"/>
      <c r="U113" s="48"/>
      <c r="V113" s="49"/>
      <c r="W113" s="49"/>
      <c r="X113" s="49"/>
      <c r="Y113" s="49"/>
      <c r="Z113" s="49"/>
      <c r="AA113" s="49"/>
      <c r="AB113" s="49"/>
      <c r="AC113" s="49"/>
      <c r="AD113" s="49"/>
      <c r="AE113" s="49"/>
      <c r="AF113" s="49"/>
      <c r="AG113" s="49"/>
      <c r="AH113" s="49"/>
      <c r="AI113" s="49"/>
      <c r="AJ113" s="49"/>
    </row>
    <row r="114" spans="2:36" ht="15" customHeight="1" thickBot="1">
      <c r="B114" s="34" t="s">
        <v>66</v>
      </c>
      <c r="C114" s="50" t="s">
        <v>67</v>
      </c>
      <c r="D114" s="48"/>
      <c r="E114" s="48"/>
      <c r="F114" s="48"/>
      <c r="G114" s="48"/>
      <c r="H114" s="30"/>
      <c r="I114" s="48"/>
      <c r="J114" s="48"/>
      <c r="K114" s="48"/>
      <c r="L114" s="48"/>
      <c r="M114" s="48"/>
      <c r="N114" s="48"/>
      <c r="O114" s="48"/>
      <c r="P114" s="48"/>
      <c r="Q114" s="48"/>
      <c r="R114" s="48"/>
      <c r="S114" s="48"/>
      <c r="T114" s="48"/>
      <c r="U114" s="48"/>
      <c r="V114" s="49"/>
      <c r="W114" s="49"/>
      <c r="X114" s="49"/>
      <c r="Y114" s="49"/>
      <c r="Z114" s="49"/>
      <c r="AA114" s="49"/>
      <c r="AB114" s="49"/>
      <c r="AC114" s="49"/>
      <c r="AD114" s="49"/>
      <c r="AE114" s="49"/>
      <c r="AF114" s="49"/>
      <c r="AG114" s="49"/>
      <c r="AH114" s="49"/>
      <c r="AI114" s="49"/>
      <c r="AJ114" s="49"/>
    </row>
    <row r="115" spans="2:36" ht="15" customHeight="1">
      <c r="B115" s="48"/>
      <c r="C115" s="263"/>
      <c r="D115" s="264"/>
      <c r="E115" s="264"/>
      <c r="F115" s="264"/>
      <c r="G115" s="264"/>
      <c r="H115" s="252" t="s">
        <v>68</v>
      </c>
      <c r="I115" s="252"/>
      <c r="J115" s="252"/>
      <c r="K115" s="252"/>
      <c r="L115" s="252"/>
      <c r="M115" s="252"/>
      <c r="N115" s="272"/>
      <c r="O115" s="272"/>
      <c r="P115" s="272"/>
      <c r="Q115" s="272"/>
      <c r="R115" s="272"/>
      <c r="S115" s="272"/>
      <c r="T115" s="272"/>
      <c r="U115" s="272"/>
      <c r="V115" s="272"/>
      <c r="W115" s="272"/>
      <c r="X115" s="272"/>
      <c r="Y115" s="272"/>
      <c r="Z115" s="272"/>
      <c r="AA115" s="272"/>
      <c r="AB115" s="272"/>
      <c r="AC115" s="272"/>
      <c r="AD115" s="272"/>
      <c r="AE115" s="272"/>
      <c r="AF115" s="272"/>
      <c r="AG115" s="272"/>
      <c r="AH115" s="272"/>
      <c r="AI115" s="272"/>
      <c r="AJ115" s="273"/>
    </row>
    <row r="116" spans="2:36" ht="15" customHeight="1">
      <c r="B116" s="48"/>
      <c r="C116" s="270"/>
      <c r="D116" s="271"/>
      <c r="E116" s="271"/>
      <c r="F116" s="271"/>
      <c r="G116" s="271"/>
      <c r="H116" s="247"/>
      <c r="I116" s="247"/>
      <c r="J116" s="247"/>
      <c r="K116" s="247"/>
      <c r="L116" s="247"/>
      <c r="M116" s="247"/>
      <c r="N116" s="274"/>
      <c r="O116" s="274"/>
      <c r="P116" s="274"/>
      <c r="Q116" s="274"/>
      <c r="R116" s="274"/>
      <c r="S116" s="274"/>
      <c r="T116" s="274"/>
      <c r="U116" s="274"/>
      <c r="V116" s="274"/>
      <c r="W116" s="274"/>
      <c r="X116" s="274"/>
      <c r="Y116" s="274"/>
      <c r="Z116" s="274"/>
      <c r="AA116" s="274"/>
      <c r="AB116" s="274"/>
      <c r="AC116" s="274"/>
      <c r="AD116" s="274"/>
      <c r="AE116" s="274"/>
      <c r="AF116" s="274"/>
      <c r="AG116" s="274"/>
      <c r="AH116" s="274"/>
      <c r="AI116" s="274"/>
      <c r="AJ116" s="275"/>
    </row>
    <row r="117" spans="2:36" ht="15" customHeight="1">
      <c r="B117" s="48"/>
      <c r="C117" s="270"/>
      <c r="D117" s="271"/>
      <c r="E117" s="271"/>
      <c r="F117" s="271"/>
      <c r="G117" s="271"/>
      <c r="H117" s="219" t="s">
        <v>69</v>
      </c>
      <c r="I117" s="220"/>
      <c r="J117" s="220"/>
      <c r="K117" s="220"/>
      <c r="L117" s="220"/>
      <c r="M117" s="221"/>
      <c r="N117" s="248"/>
      <c r="O117" s="231"/>
      <c r="P117" s="231"/>
      <c r="Q117" s="231"/>
      <c r="R117" s="231"/>
      <c r="S117" s="233"/>
      <c r="T117" s="247" t="s">
        <v>70</v>
      </c>
      <c r="U117" s="247"/>
      <c r="V117" s="247"/>
      <c r="W117" s="247"/>
      <c r="X117" s="247"/>
      <c r="Y117" s="247"/>
      <c r="Z117" s="243"/>
      <c r="AA117" s="243"/>
      <c r="AB117" s="243"/>
      <c r="AC117" s="243"/>
      <c r="AD117" s="243"/>
      <c r="AE117" s="243"/>
      <c r="AF117" s="243"/>
      <c r="AG117" s="243"/>
      <c r="AH117" s="243"/>
      <c r="AI117" s="243"/>
      <c r="AJ117" s="244"/>
    </row>
    <row r="118" spans="2:36" ht="15" customHeight="1">
      <c r="B118" s="48"/>
      <c r="C118" s="270"/>
      <c r="D118" s="271"/>
      <c r="E118" s="271"/>
      <c r="F118" s="271"/>
      <c r="G118" s="271"/>
      <c r="H118" s="222"/>
      <c r="I118" s="223"/>
      <c r="J118" s="223"/>
      <c r="K118" s="223"/>
      <c r="L118" s="223"/>
      <c r="M118" s="224"/>
      <c r="N118" s="249"/>
      <c r="O118" s="250"/>
      <c r="P118" s="250"/>
      <c r="Q118" s="250"/>
      <c r="R118" s="250"/>
      <c r="S118" s="251"/>
      <c r="T118" s="247"/>
      <c r="U118" s="247"/>
      <c r="V118" s="247"/>
      <c r="W118" s="247"/>
      <c r="X118" s="247"/>
      <c r="Y118" s="247"/>
      <c r="Z118" s="245"/>
      <c r="AA118" s="245"/>
      <c r="AB118" s="245"/>
      <c r="AC118" s="245"/>
      <c r="AD118" s="245"/>
      <c r="AE118" s="245"/>
      <c r="AF118" s="245"/>
      <c r="AG118" s="245"/>
      <c r="AH118" s="245"/>
      <c r="AI118" s="245"/>
      <c r="AJ118" s="246"/>
    </row>
    <row r="119" spans="2:36" ht="15" customHeight="1">
      <c r="B119" s="48"/>
      <c r="C119" s="270"/>
      <c r="D119" s="271"/>
      <c r="E119" s="271"/>
      <c r="F119" s="271"/>
      <c r="G119" s="271"/>
      <c r="H119" s="219" t="s">
        <v>64</v>
      </c>
      <c r="I119" s="220"/>
      <c r="J119" s="220"/>
      <c r="K119" s="220"/>
      <c r="L119" s="220"/>
      <c r="M119" s="221"/>
      <c r="N119" s="225" t="s">
        <v>36</v>
      </c>
      <c r="O119" s="226"/>
      <c r="P119" s="226"/>
      <c r="Q119" s="226"/>
      <c r="R119" s="226"/>
      <c r="S119" s="227"/>
      <c r="T119" s="231"/>
      <c r="U119" s="231"/>
      <c r="V119" s="231" t="s">
        <v>13</v>
      </c>
      <c r="W119" s="231"/>
      <c r="X119" s="231"/>
      <c r="Y119" s="233"/>
      <c r="Z119" s="236" t="s">
        <v>37</v>
      </c>
      <c r="AA119" s="236"/>
      <c r="AB119" s="236"/>
      <c r="AC119" s="236"/>
      <c r="AD119" s="237"/>
      <c r="AE119" s="231"/>
      <c r="AF119" s="231"/>
      <c r="AG119" s="241" t="s">
        <v>13</v>
      </c>
      <c r="AH119" s="231"/>
      <c r="AI119" s="231"/>
      <c r="AJ119" s="253"/>
    </row>
    <row r="120" spans="2:36" ht="15" customHeight="1" thickBot="1">
      <c r="B120" s="48"/>
      <c r="C120" s="270"/>
      <c r="D120" s="271"/>
      <c r="E120" s="271"/>
      <c r="F120" s="271"/>
      <c r="G120" s="271"/>
      <c r="H120" s="222"/>
      <c r="I120" s="223"/>
      <c r="J120" s="223"/>
      <c r="K120" s="223"/>
      <c r="L120" s="223"/>
      <c r="M120" s="224"/>
      <c r="N120" s="228"/>
      <c r="O120" s="229"/>
      <c r="P120" s="229"/>
      <c r="Q120" s="229"/>
      <c r="R120" s="229"/>
      <c r="S120" s="230"/>
      <c r="T120" s="232"/>
      <c r="U120" s="232"/>
      <c r="V120" s="232"/>
      <c r="W120" s="232"/>
      <c r="X120" s="232"/>
      <c r="Y120" s="234"/>
      <c r="Z120" s="239"/>
      <c r="AA120" s="239"/>
      <c r="AB120" s="239"/>
      <c r="AC120" s="239"/>
      <c r="AD120" s="240"/>
      <c r="AE120" s="232"/>
      <c r="AF120" s="232"/>
      <c r="AG120" s="242"/>
      <c r="AH120" s="232"/>
      <c r="AI120" s="232"/>
      <c r="AJ120" s="254"/>
    </row>
    <row r="121" spans="2:36" ht="15" customHeight="1">
      <c r="B121" s="48"/>
      <c r="C121" s="263"/>
      <c r="D121" s="264"/>
      <c r="E121" s="264"/>
      <c r="F121" s="264"/>
      <c r="G121" s="264"/>
      <c r="H121" s="252" t="s">
        <v>68</v>
      </c>
      <c r="I121" s="252"/>
      <c r="J121" s="252"/>
      <c r="K121" s="252"/>
      <c r="L121" s="252"/>
      <c r="M121" s="252"/>
      <c r="N121" s="272"/>
      <c r="O121" s="272"/>
      <c r="P121" s="272"/>
      <c r="Q121" s="272"/>
      <c r="R121" s="272"/>
      <c r="S121" s="272"/>
      <c r="T121" s="272"/>
      <c r="U121" s="272"/>
      <c r="V121" s="272"/>
      <c r="W121" s="272"/>
      <c r="X121" s="272"/>
      <c r="Y121" s="272"/>
      <c r="Z121" s="272"/>
      <c r="AA121" s="272"/>
      <c r="AB121" s="272"/>
      <c r="AC121" s="272"/>
      <c r="AD121" s="272"/>
      <c r="AE121" s="272"/>
      <c r="AF121" s="272"/>
      <c r="AG121" s="272"/>
      <c r="AH121" s="272"/>
      <c r="AI121" s="272"/>
      <c r="AJ121" s="273"/>
    </row>
    <row r="122" spans="2:36" ht="15" customHeight="1">
      <c r="B122" s="48"/>
      <c r="C122" s="270"/>
      <c r="D122" s="271"/>
      <c r="E122" s="271"/>
      <c r="F122" s="271"/>
      <c r="G122" s="271"/>
      <c r="H122" s="247"/>
      <c r="I122" s="247"/>
      <c r="J122" s="247"/>
      <c r="K122" s="247"/>
      <c r="L122" s="247"/>
      <c r="M122" s="247"/>
      <c r="N122" s="274"/>
      <c r="O122" s="274"/>
      <c r="P122" s="274"/>
      <c r="Q122" s="274"/>
      <c r="R122" s="274"/>
      <c r="S122" s="274"/>
      <c r="T122" s="274"/>
      <c r="U122" s="274"/>
      <c r="V122" s="274"/>
      <c r="W122" s="274"/>
      <c r="X122" s="274"/>
      <c r="Y122" s="274"/>
      <c r="Z122" s="274"/>
      <c r="AA122" s="274"/>
      <c r="AB122" s="274"/>
      <c r="AC122" s="274"/>
      <c r="AD122" s="274"/>
      <c r="AE122" s="274"/>
      <c r="AF122" s="274"/>
      <c r="AG122" s="274"/>
      <c r="AH122" s="274"/>
      <c r="AI122" s="274"/>
      <c r="AJ122" s="275"/>
    </row>
    <row r="123" spans="2:36" ht="15" customHeight="1">
      <c r="B123" s="48"/>
      <c r="C123" s="270"/>
      <c r="D123" s="271"/>
      <c r="E123" s="271"/>
      <c r="F123" s="271"/>
      <c r="G123" s="271"/>
      <c r="H123" s="219" t="s">
        <v>69</v>
      </c>
      <c r="I123" s="220"/>
      <c r="J123" s="220"/>
      <c r="K123" s="220"/>
      <c r="L123" s="220"/>
      <c r="M123" s="221"/>
      <c r="N123" s="248"/>
      <c r="O123" s="231"/>
      <c r="P123" s="231"/>
      <c r="Q123" s="231"/>
      <c r="R123" s="231"/>
      <c r="S123" s="233"/>
      <c r="T123" s="247" t="s">
        <v>70</v>
      </c>
      <c r="U123" s="247"/>
      <c r="V123" s="247"/>
      <c r="W123" s="247"/>
      <c r="X123" s="247"/>
      <c r="Y123" s="247"/>
      <c r="Z123" s="243"/>
      <c r="AA123" s="243"/>
      <c r="AB123" s="243"/>
      <c r="AC123" s="243"/>
      <c r="AD123" s="243"/>
      <c r="AE123" s="243"/>
      <c r="AF123" s="243"/>
      <c r="AG123" s="243"/>
      <c r="AH123" s="243"/>
      <c r="AI123" s="243"/>
      <c r="AJ123" s="244"/>
    </row>
    <row r="124" spans="2:36" ht="15" customHeight="1">
      <c r="B124" s="48"/>
      <c r="C124" s="270"/>
      <c r="D124" s="271"/>
      <c r="E124" s="271"/>
      <c r="F124" s="271"/>
      <c r="G124" s="271"/>
      <c r="H124" s="222"/>
      <c r="I124" s="223"/>
      <c r="J124" s="223"/>
      <c r="K124" s="223"/>
      <c r="L124" s="223"/>
      <c r="M124" s="224"/>
      <c r="N124" s="249"/>
      <c r="O124" s="250"/>
      <c r="P124" s="250"/>
      <c r="Q124" s="250"/>
      <c r="R124" s="250"/>
      <c r="S124" s="251"/>
      <c r="T124" s="247"/>
      <c r="U124" s="247"/>
      <c r="V124" s="247"/>
      <c r="W124" s="247"/>
      <c r="X124" s="247"/>
      <c r="Y124" s="247"/>
      <c r="Z124" s="245"/>
      <c r="AA124" s="245"/>
      <c r="AB124" s="245"/>
      <c r="AC124" s="245"/>
      <c r="AD124" s="245"/>
      <c r="AE124" s="245"/>
      <c r="AF124" s="245"/>
      <c r="AG124" s="245"/>
      <c r="AH124" s="245"/>
      <c r="AI124" s="245"/>
      <c r="AJ124" s="246"/>
    </row>
    <row r="125" spans="2:36" ht="15" customHeight="1">
      <c r="B125" s="48"/>
      <c r="C125" s="270"/>
      <c r="D125" s="271"/>
      <c r="E125" s="271"/>
      <c r="F125" s="271"/>
      <c r="G125" s="271"/>
      <c r="H125" s="219" t="s">
        <v>64</v>
      </c>
      <c r="I125" s="220"/>
      <c r="J125" s="220"/>
      <c r="K125" s="220"/>
      <c r="L125" s="220"/>
      <c r="M125" s="221"/>
      <c r="N125" s="225" t="s">
        <v>36</v>
      </c>
      <c r="O125" s="226"/>
      <c r="P125" s="226"/>
      <c r="Q125" s="226"/>
      <c r="R125" s="226"/>
      <c r="S125" s="227"/>
      <c r="T125" s="231"/>
      <c r="U125" s="231"/>
      <c r="V125" s="231" t="s">
        <v>13</v>
      </c>
      <c r="W125" s="231"/>
      <c r="X125" s="231"/>
      <c r="Y125" s="233"/>
      <c r="Z125" s="235" t="s">
        <v>37</v>
      </c>
      <c r="AA125" s="236"/>
      <c r="AB125" s="236"/>
      <c r="AC125" s="236"/>
      <c r="AD125" s="237"/>
      <c r="AE125" s="231"/>
      <c r="AF125" s="231"/>
      <c r="AG125" s="241" t="s">
        <v>13</v>
      </c>
      <c r="AH125" s="231"/>
      <c r="AI125" s="231"/>
      <c r="AJ125" s="253"/>
    </row>
    <row r="126" spans="2:36" ht="15" customHeight="1" thickBot="1">
      <c r="B126" s="48"/>
      <c r="C126" s="270"/>
      <c r="D126" s="271"/>
      <c r="E126" s="271"/>
      <c r="F126" s="271"/>
      <c r="G126" s="271"/>
      <c r="H126" s="222"/>
      <c r="I126" s="223"/>
      <c r="J126" s="223"/>
      <c r="K126" s="223"/>
      <c r="L126" s="223"/>
      <c r="M126" s="224"/>
      <c r="N126" s="228"/>
      <c r="O126" s="229"/>
      <c r="P126" s="229"/>
      <c r="Q126" s="229"/>
      <c r="R126" s="229"/>
      <c r="S126" s="230"/>
      <c r="T126" s="232"/>
      <c r="U126" s="232"/>
      <c r="V126" s="232"/>
      <c r="W126" s="232"/>
      <c r="X126" s="232"/>
      <c r="Y126" s="234"/>
      <c r="Z126" s="238"/>
      <c r="AA126" s="239"/>
      <c r="AB126" s="239"/>
      <c r="AC126" s="239"/>
      <c r="AD126" s="240"/>
      <c r="AE126" s="232"/>
      <c r="AF126" s="232"/>
      <c r="AG126" s="242"/>
      <c r="AH126" s="232"/>
      <c r="AI126" s="232"/>
      <c r="AJ126" s="254"/>
    </row>
    <row r="127" spans="2:36" ht="15" customHeight="1">
      <c r="B127" s="48"/>
      <c r="C127" s="263"/>
      <c r="D127" s="264"/>
      <c r="E127" s="264"/>
      <c r="F127" s="264"/>
      <c r="G127" s="264"/>
      <c r="H127" s="252" t="s">
        <v>68</v>
      </c>
      <c r="I127" s="252"/>
      <c r="J127" s="252"/>
      <c r="K127" s="252"/>
      <c r="L127" s="252"/>
      <c r="M127" s="252"/>
      <c r="N127" s="272"/>
      <c r="O127" s="272"/>
      <c r="P127" s="272"/>
      <c r="Q127" s="272"/>
      <c r="R127" s="272"/>
      <c r="S127" s="272"/>
      <c r="T127" s="272"/>
      <c r="U127" s="272"/>
      <c r="V127" s="272"/>
      <c r="W127" s="272"/>
      <c r="X127" s="272"/>
      <c r="Y127" s="272"/>
      <c r="Z127" s="272"/>
      <c r="AA127" s="272"/>
      <c r="AB127" s="272"/>
      <c r="AC127" s="272"/>
      <c r="AD127" s="272"/>
      <c r="AE127" s="272"/>
      <c r="AF127" s="272"/>
      <c r="AG127" s="272"/>
      <c r="AH127" s="272"/>
      <c r="AI127" s="272"/>
      <c r="AJ127" s="273"/>
    </row>
    <row r="128" spans="2:36" ht="15" customHeight="1">
      <c r="B128" s="48"/>
      <c r="C128" s="270"/>
      <c r="D128" s="271"/>
      <c r="E128" s="271"/>
      <c r="F128" s="271"/>
      <c r="G128" s="271"/>
      <c r="H128" s="247"/>
      <c r="I128" s="247"/>
      <c r="J128" s="247"/>
      <c r="K128" s="247"/>
      <c r="L128" s="247"/>
      <c r="M128" s="247"/>
      <c r="N128" s="274"/>
      <c r="O128" s="274"/>
      <c r="P128" s="274"/>
      <c r="Q128" s="274"/>
      <c r="R128" s="274"/>
      <c r="S128" s="274"/>
      <c r="T128" s="274"/>
      <c r="U128" s="274"/>
      <c r="V128" s="274"/>
      <c r="W128" s="274"/>
      <c r="X128" s="274"/>
      <c r="Y128" s="274"/>
      <c r="Z128" s="274"/>
      <c r="AA128" s="274"/>
      <c r="AB128" s="274"/>
      <c r="AC128" s="274"/>
      <c r="AD128" s="274"/>
      <c r="AE128" s="274"/>
      <c r="AF128" s="274"/>
      <c r="AG128" s="274"/>
      <c r="AH128" s="274"/>
      <c r="AI128" s="274"/>
      <c r="AJ128" s="275"/>
    </row>
    <row r="129" spans="2:46" ht="15" customHeight="1">
      <c r="B129" s="48"/>
      <c r="C129" s="270"/>
      <c r="D129" s="271"/>
      <c r="E129" s="271"/>
      <c r="F129" s="271"/>
      <c r="G129" s="271"/>
      <c r="H129" s="219" t="s">
        <v>69</v>
      </c>
      <c r="I129" s="220"/>
      <c r="J129" s="220"/>
      <c r="K129" s="220"/>
      <c r="L129" s="220"/>
      <c r="M129" s="221"/>
      <c r="N129" s="248"/>
      <c r="O129" s="231"/>
      <c r="P129" s="231"/>
      <c r="Q129" s="231"/>
      <c r="R129" s="231"/>
      <c r="S129" s="233"/>
      <c r="T129" s="247" t="s">
        <v>70</v>
      </c>
      <c r="U129" s="247"/>
      <c r="V129" s="247"/>
      <c r="W129" s="247"/>
      <c r="X129" s="247"/>
      <c r="Y129" s="247"/>
      <c r="Z129" s="243"/>
      <c r="AA129" s="243"/>
      <c r="AB129" s="243"/>
      <c r="AC129" s="243"/>
      <c r="AD129" s="243"/>
      <c r="AE129" s="243"/>
      <c r="AF129" s="243"/>
      <c r="AG129" s="243"/>
      <c r="AH129" s="243"/>
      <c r="AI129" s="243"/>
      <c r="AJ129" s="244"/>
    </row>
    <row r="130" spans="2:46" ht="15" customHeight="1">
      <c r="B130" s="48"/>
      <c r="C130" s="270"/>
      <c r="D130" s="271"/>
      <c r="E130" s="271"/>
      <c r="F130" s="271"/>
      <c r="G130" s="271"/>
      <c r="H130" s="222"/>
      <c r="I130" s="223"/>
      <c r="J130" s="223"/>
      <c r="K130" s="223"/>
      <c r="L130" s="223"/>
      <c r="M130" s="224"/>
      <c r="N130" s="249"/>
      <c r="O130" s="250"/>
      <c r="P130" s="250"/>
      <c r="Q130" s="250"/>
      <c r="R130" s="250"/>
      <c r="S130" s="251"/>
      <c r="T130" s="247"/>
      <c r="U130" s="247"/>
      <c r="V130" s="247"/>
      <c r="W130" s="247"/>
      <c r="X130" s="247"/>
      <c r="Y130" s="247"/>
      <c r="Z130" s="245"/>
      <c r="AA130" s="245"/>
      <c r="AB130" s="245"/>
      <c r="AC130" s="245"/>
      <c r="AD130" s="245"/>
      <c r="AE130" s="245"/>
      <c r="AF130" s="245"/>
      <c r="AG130" s="245"/>
      <c r="AH130" s="245"/>
      <c r="AI130" s="245"/>
      <c r="AJ130" s="246"/>
      <c r="AT130" s="164"/>
    </row>
    <row r="131" spans="2:46" ht="15" customHeight="1">
      <c r="B131" s="48"/>
      <c r="C131" s="270"/>
      <c r="D131" s="271"/>
      <c r="E131" s="271"/>
      <c r="F131" s="271"/>
      <c r="G131" s="271"/>
      <c r="H131" s="219" t="s">
        <v>64</v>
      </c>
      <c r="I131" s="220"/>
      <c r="J131" s="220"/>
      <c r="K131" s="220"/>
      <c r="L131" s="220"/>
      <c r="M131" s="221"/>
      <c r="N131" s="225" t="s">
        <v>36</v>
      </c>
      <c r="O131" s="226"/>
      <c r="P131" s="226"/>
      <c r="Q131" s="226"/>
      <c r="R131" s="226"/>
      <c r="S131" s="227"/>
      <c r="T131" s="231"/>
      <c r="U131" s="231"/>
      <c r="V131" s="231" t="s">
        <v>13</v>
      </c>
      <c r="W131" s="231"/>
      <c r="X131" s="231"/>
      <c r="Y131" s="231"/>
      <c r="Z131" s="235" t="s">
        <v>37</v>
      </c>
      <c r="AA131" s="236"/>
      <c r="AB131" s="236"/>
      <c r="AC131" s="236"/>
      <c r="AD131" s="237"/>
      <c r="AE131" s="231"/>
      <c r="AF131" s="231"/>
      <c r="AG131" s="241" t="s">
        <v>13</v>
      </c>
      <c r="AH131" s="231"/>
      <c r="AI131" s="231"/>
      <c r="AJ131" s="253"/>
    </row>
    <row r="132" spans="2:46" ht="15" customHeight="1" thickBot="1">
      <c r="B132" s="48"/>
      <c r="C132" s="265"/>
      <c r="D132" s="266"/>
      <c r="E132" s="266"/>
      <c r="F132" s="266"/>
      <c r="G132" s="266"/>
      <c r="H132" s="276"/>
      <c r="I132" s="277"/>
      <c r="J132" s="277"/>
      <c r="K132" s="277"/>
      <c r="L132" s="277"/>
      <c r="M132" s="278"/>
      <c r="N132" s="228"/>
      <c r="O132" s="229"/>
      <c r="P132" s="229"/>
      <c r="Q132" s="229"/>
      <c r="R132" s="229"/>
      <c r="S132" s="230"/>
      <c r="T132" s="232"/>
      <c r="U132" s="232"/>
      <c r="V132" s="232"/>
      <c r="W132" s="232"/>
      <c r="X132" s="232"/>
      <c r="Y132" s="232"/>
      <c r="Z132" s="238"/>
      <c r="AA132" s="239"/>
      <c r="AB132" s="239"/>
      <c r="AC132" s="239"/>
      <c r="AD132" s="240"/>
      <c r="AE132" s="232"/>
      <c r="AF132" s="232"/>
      <c r="AG132" s="242"/>
      <c r="AH132" s="232"/>
      <c r="AI132" s="232"/>
      <c r="AJ132" s="254"/>
    </row>
    <row r="133" spans="2:46" ht="15" customHeight="1">
      <c r="V133" s="47"/>
      <c r="W133" s="47"/>
      <c r="X133" s="47"/>
      <c r="Y133" s="47"/>
      <c r="Z133" s="47"/>
      <c r="AA133" s="47"/>
      <c r="AB133" s="47"/>
      <c r="AC133" s="47"/>
      <c r="AD133" s="47"/>
      <c r="AE133" s="47"/>
      <c r="AF133" s="47"/>
      <c r="AG133" s="47"/>
      <c r="AH133" s="47"/>
      <c r="AI133" s="47"/>
      <c r="AJ133" s="47"/>
    </row>
    <row r="135" spans="2:46" ht="15" customHeight="1">
      <c r="B135" s="374" t="s">
        <v>71</v>
      </c>
      <c r="C135" s="374"/>
      <c r="D135" s="374"/>
      <c r="E135" s="374"/>
      <c r="F135" s="374"/>
      <c r="G135" s="374"/>
      <c r="H135" s="374"/>
      <c r="I135" s="374"/>
      <c r="J135" s="374"/>
      <c r="K135" s="374"/>
      <c r="L135" s="374"/>
      <c r="M135" s="374"/>
      <c r="N135" s="374"/>
      <c r="O135" s="374"/>
      <c r="P135" s="374"/>
      <c r="Q135" s="374"/>
      <c r="R135" s="374"/>
      <c r="S135" s="374"/>
      <c r="T135" s="374"/>
      <c r="U135" s="374"/>
      <c r="V135" s="374"/>
      <c r="W135" s="374"/>
      <c r="X135" s="374"/>
      <c r="Y135" s="374"/>
      <c r="Z135" s="374"/>
      <c r="AA135" s="374"/>
      <c r="AB135" s="374"/>
      <c r="AC135" s="374"/>
      <c r="AD135" s="374"/>
      <c r="AE135" s="374"/>
      <c r="AF135" s="374"/>
      <c r="AG135" s="374"/>
      <c r="AH135" s="374"/>
      <c r="AI135" s="374"/>
      <c r="AJ135" s="374"/>
    </row>
    <row r="136" spans="2:46" ht="15" customHeight="1">
      <c r="B136" s="53"/>
      <c r="C136" s="53"/>
      <c r="D136" s="53"/>
      <c r="E136" s="53"/>
      <c r="F136" s="53"/>
      <c r="G136" s="53"/>
      <c r="H136" s="54"/>
      <c r="I136" s="53"/>
      <c r="J136" s="53"/>
      <c r="K136" s="53"/>
      <c r="L136" s="53"/>
      <c r="M136" s="53"/>
      <c r="N136" s="53"/>
      <c r="O136" s="53"/>
      <c r="P136" s="53"/>
      <c r="Q136" s="53"/>
      <c r="R136" s="53"/>
      <c r="S136" s="53"/>
      <c r="T136" s="53"/>
      <c r="U136" s="53"/>
      <c r="V136" s="53"/>
      <c r="W136" s="53"/>
      <c r="X136" s="53"/>
      <c r="Y136" s="53"/>
      <c r="Z136" s="53"/>
      <c r="AA136" s="53"/>
      <c r="AB136" s="53"/>
      <c r="AC136" s="53"/>
      <c r="AD136" s="53"/>
      <c r="AE136" s="53"/>
      <c r="AF136" s="53"/>
      <c r="AG136" s="53"/>
      <c r="AH136" s="53"/>
      <c r="AI136" s="53"/>
      <c r="AJ136" s="53"/>
    </row>
    <row r="137" spans="2:46" ht="15" customHeight="1" thickBot="1">
      <c r="B137" s="34" t="s">
        <v>72</v>
      </c>
      <c r="C137" s="53"/>
      <c r="D137" s="53"/>
      <c r="E137" s="53"/>
      <c r="F137" s="53"/>
      <c r="G137" s="53"/>
      <c r="H137" s="54"/>
      <c r="I137" s="53"/>
      <c r="J137" s="53"/>
      <c r="K137" s="53"/>
      <c r="L137" s="53"/>
      <c r="M137" s="53"/>
      <c r="N137" s="53"/>
      <c r="O137" s="53"/>
      <c r="P137" s="53"/>
      <c r="Q137" s="53"/>
      <c r="R137" s="53"/>
      <c r="S137" s="53"/>
      <c r="T137" s="53"/>
      <c r="U137" s="53"/>
      <c r="V137" s="53"/>
      <c r="W137" s="53"/>
      <c r="X137" s="53"/>
      <c r="Y137" s="53"/>
      <c r="Z137" s="53"/>
      <c r="AA137" s="53"/>
      <c r="AB137" s="53"/>
      <c r="AC137" s="53"/>
      <c r="AD137" s="53"/>
      <c r="AE137" s="53"/>
      <c r="AF137" s="53"/>
      <c r="AG137" s="53"/>
      <c r="AH137" s="53"/>
      <c r="AI137" s="53"/>
      <c r="AJ137" s="53"/>
    </row>
    <row r="138" spans="2:46" ht="15" customHeight="1">
      <c r="C138" s="814" t="s">
        <v>73</v>
      </c>
      <c r="D138" s="815"/>
      <c r="E138" s="815"/>
      <c r="F138" s="815"/>
      <c r="G138" s="815"/>
      <c r="H138" s="815"/>
      <c r="I138" s="815"/>
      <c r="J138" s="815"/>
      <c r="K138" s="815"/>
      <c r="L138" s="587" t="s">
        <v>74</v>
      </c>
      <c r="M138" s="588"/>
      <c r="N138" s="588"/>
      <c r="O138" s="588"/>
      <c r="P138" s="588"/>
      <c r="Q138" s="588"/>
      <c r="R138" s="588"/>
      <c r="S138" s="588"/>
      <c r="T138" s="588"/>
      <c r="U138" s="588"/>
      <c r="V138" s="816"/>
      <c r="W138" s="583" t="s">
        <v>75</v>
      </c>
      <c r="X138" s="584"/>
      <c r="Y138" s="584"/>
      <c r="Z138" s="584"/>
      <c r="AA138" s="585"/>
      <c r="AB138" s="587"/>
      <c r="AC138" s="588"/>
      <c r="AD138" s="588"/>
      <c r="AE138" s="588"/>
      <c r="AF138" s="588"/>
      <c r="AG138" s="588"/>
      <c r="AH138" s="588"/>
      <c r="AI138" s="588"/>
      <c r="AJ138" s="589"/>
    </row>
    <row r="139" spans="2:46" ht="15" customHeight="1">
      <c r="C139" s="544"/>
      <c r="D139" s="545"/>
      <c r="E139" s="545"/>
      <c r="F139" s="545"/>
      <c r="G139" s="545"/>
      <c r="H139" s="545"/>
      <c r="I139" s="545"/>
      <c r="J139" s="545"/>
      <c r="K139" s="545"/>
      <c r="L139" s="563"/>
      <c r="M139" s="564"/>
      <c r="N139" s="564"/>
      <c r="O139" s="564"/>
      <c r="P139" s="564"/>
      <c r="Q139" s="564"/>
      <c r="R139" s="564"/>
      <c r="S139" s="564"/>
      <c r="T139" s="564"/>
      <c r="U139" s="564"/>
      <c r="V139" s="569"/>
      <c r="W139" s="558"/>
      <c r="X139" s="586"/>
      <c r="Y139" s="586"/>
      <c r="Z139" s="586"/>
      <c r="AA139" s="557"/>
      <c r="AB139" s="590"/>
      <c r="AC139" s="591"/>
      <c r="AD139" s="591"/>
      <c r="AE139" s="591"/>
      <c r="AF139" s="591"/>
      <c r="AG139" s="591"/>
      <c r="AH139" s="591"/>
      <c r="AI139" s="591"/>
      <c r="AJ139" s="592"/>
    </row>
    <row r="140" spans="2:46" ht="15" customHeight="1">
      <c r="C140" s="544" t="s">
        <v>76</v>
      </c>
      <c r="D140" s="545"/>
      <c r="E140" s="545"/>
      <c r="F140" s="545"/>
      <c r="G140" s="545"/>
      <c r="H140" s="545"/>
      <c r="I140" s="545"/>
      <c r="J140" s="545"/>
      <c r="K140" s="545"/>
      <c r="L140" s="548"/>
      <c r="M140" s="548"/>
      <c r="N140" s="548"/>
      <c r="O140" s="548"/>
      <c r="P140" s="548"/>
      <c r="Q140" s="548"/>
      <c r="R140" s="548"/>
      <c r="S140" s="548"/>
      <c r="T140" s="548"/>
      <c r="U140" s="548"/>
      <c r="V140" s="548"/>
      <c r="W140" s="548"/>
      <c r="X140" s="548"/>
      <c r="Y140" s="548"/>
      <c r="Z140" s="548"/>
      <c r="AA140" s="548"/>
      <c r="AB140" s="549"/>
      <c r="AC140" s="549"/>
      <c r="AD140" s="549"/>
      <c r="AE140" s="549"/>
      <c r="AF140" s="549"/>
      <c r="AG140" s="549"/>
      <c r="AH140" s="549"/>
      <c r="AI140" s="549"/>
      <c r="AJ140" s="595"/>
    </row>
    <row r="141" spans="2:46" ht="15" customHeight="1">
      <c r="C141" s="593"/>
      <c r="D141" s="594"/>
      <c r="E141" s="594"/>
      <c r="F141" s="594"/>
      <c r="G141" s="594"/>
      <c r="H141" s="594"/>
      <c r="I141" s="594"/>
      <c r="J141" s="594"/>
      <c r="K141" s="594"/>
      <c r="L141" s="596"/>
      <c r="M141" s="596"/>
      <c r="N141" s="596"/>
      <c r="O141" s="596"/>
      <c r="P141" s="596"/>
      <c r="Q141" s="596"/>
      <c r="R141" s="596"/>
      <c r="S141" s="596"/>
      <c r="T141" s="596"/>
      <c r="U141" s="596"/>
      <c r="V141" s="596"/>
      <c r="W141" s="596"/>
      <c r="X141" s="596"/>
      <c r="Y141" s="596"/>
      <c r="Z141" s="596"/>
      <c r="AA141" s="596"/>
      <c r="AB141" s="596"/>
      <c r="AC141" s="596"/>
      <c r="AD141" s="596"/>
      <c r="AE141" s="596"/>
      <c r="AF141" s="596"/>
      <c r="AG141" s="596"/>
      <c r="AH141" s="596"/>
      <c r="AI141" s="596"/>
      <c r="AJ141" s="597"/>
    </row>
    <row r="142" spans="2:46" ht="15" customHeight="1">
      <c r="C142" s="565" t="s">
        <v>77</v>
      </c>
      <c r="D142" s="551"/>
      <c r="E142" s="551"/>
      <c r="F142" s="551"/>
      <c r="G142" s="551"/>
      <c r="H142" s="551"/>
      <c r="I142" s="551"/>
      <c r="J142" s="551"/>
      <c r="K142" s="551"/>
      <c r="L142" s="549"/>
      <c r="M142" s="549"/>
      <c r="N142" s="549"/>
      <c r="O142" s="549"/>
      <c r="P142" s="549"/>
      <c r="Q142" s="549"/>
      <c r="R142" s="549"/>
      <c r="S142" s="549"/>
      <c r="T142" s="549"/>
      <c r="U142" s="549"/>
      <c r="V142" s="549"/>
      <c r="W142" s="549"/>
      <c r="X142" s="549"/>
      <c r="Y142" s="549"/>
      <c r="Z142" s="549"/>
      <c r="AA142" s="549"/>
      <c r="AB142" s="549"/>
      <c r="AC142" s="549"/>
      <c r="AD142" s="549"/>
      <c r="AE142" s="549"/>
      <c r="AF142" s="549"/>
      <c r="AG142" s="549"/>
      <c r="AH142" s="549"/>
      <c r="AI142" s="549"/>
      <c r="AJ142" s="595"/>
    </row>
    <row r="143" spans="2:46" ht="15" customHeight="1">
      <c r="C143" s="544"/>
      <c r="D143" s="545"/>
      <c r="E143" s="545"/>
      <c r="F143" s="545"/>
      <c r="G143" s="545"/>
      <c r="H143" s="545"/>
      <c r="I143" s="545"/>
      <c r="J143" s="545"/>
      <c r="K143" s="545"/>
      <c r="L143" s="596"/>
      <c r="M143" s="596"/>
      <c r="N143" s="596"/>
      <c r="O143" s="596"/>
      <c r="P143" s="596"/>
      <c r="Q143" s="596"/>
      <c r="R143" s="596"/>
      <c r="S143" s="596"/>
      <c r="T143" s="596"/>
      <c r="U143" s="596"/>
      <c r="V143" s="596"/>
      <c r="W143" s="596"/>
      <c r="X143" s="596"/>
      <c r="Y143" s="596"/>
      <c r="Z143" s="596"/>
      <c r="AA143" s="596"/>
      <c r="AB143" s="596"/>
      <c r="AC143" s="596"/>
      <c r="AD143" s="596"/>
      <c r="AE143" s="596"/>
      <c r="AF143" s="596"/>
      <c r="AG143" s="596"/>
      <c r="AH143" s="596"/>
      <c r="AI143" s="596"/>
      <c r="AJ143" s="597"/>
    </row>
    <row r="144" spans="2:46" ht="15" customHeight="1">
      <c r="C144" s="544" t="s">
        <v>78</v>
      </c>
      <c r="D144" s="545"/>
      <c r="E144" s="545"/>
      <c r="F144" s="545"/>
      <c r="G144" s="545"/>
      <c r="H144" s="545"/>
      <c r="I144" s="545"/>
      <c r="J144" s="545"/>
      <c r="K144" s="545"/>
      <c r="L144" s="549"/>
      <c r="M144" s="549"/>
      <c r="N144" s="549"/>
      <c r="O144" s="549"/>
      <c r="P144" s="549"/>
      <c r="Q144" s="549"/>
      <c r="R144" s="549"/>
      <c r="S144" s="549"/>
      <c r="T144" s="549"/>
      <c r="U144" s="549"/>
      <c r="V144" s="549"/>
      <c r="W144" s="549"/>
      <c r="X144" s="549"/>
      <c r="Y144" s="549"/>
      <c r="Z144" s="549"/>
      <c r="AA144" s="549"/>
      <c r="AB144" s="549"/>
      <c r="AC144" s="549"/>
      <c r="AD144" s="549"/>
      <c r="AE144" s="549"/>
      <c r="AF144" s="549"/>
      <c r="AG144" s="549"/>
      <c r="AH144" s="549"/>
      <c r="AI144" s="549"/>
      <c r="AJ144" s="595"/>
    </row>
    <row r="145" spans="2:36" ht="15" customHeight="1">
      <c r="C145" s="593"/>
      <c r="D145" s="594"/>
      <c r="E145" s="594"/>
      <c r="F145" s="594"/>
      <c r="G145" s="594"/>
      <c r="H145" s="594"/>
      <c r="I145" s="594"/>
      <c r="J145" s="594"/>
      <c r="K145" s="594"/>
      <c r="L145" s="596"/>
      <c r="M145" s="596"/>
      <c r="N145" s="596"/>
      <c r="O145" s="596"/>
      <c r="P145" s="596"/>
      <c r="Q145" s="596"/>
      <c r="R145" s="596"/>
      <c r="S145" s="596"/>
      <c r="T145" s="596"/>
      <c r="U145" s="596"/>
      <c r="V145" s="596"/>
      <c r="W145" s="596"/>
      <c r="X145" s="596"/>
      <c r="Y145" s="596"/>
      <c r="Z145" s="596"/>
      <c r="AA145" s="596"/>
      <c r="AB145" s="596"/>
      <c r="AC145" s="596"/>
      <c r="AD145" s="596"/>
      <c r="AE145" s="596"/>
      <c r="AF145" s="596"/>
      <c r="AG145" s="596"/>
      <c r="AH145" s="596"/>
      <c r="AI145" s="596"/>
      <c r="AJ145" s="597"/>
    </row>
    <row r="146" spans="2:36" ht="15" customHeight="1">
      <c r="C146" s="565" t="s">
        <v>79</v>
      </c>
      <c r="D146" s="551"/>
      <c r="E146" s="551"/>
      <c r="F146" s="551"/>
      <c r="G146" s="551"/>
      <c r="H146" s="551"/>
      <c r="I146" s="551"/>
      <c r="J146" s="551"/>
      <c r="K146" s="566"/>
      <c r="L146" s="562"/>
      <c r="M146" s="562"/>
      <c r="N146" s="562" t="s">
        <v>13</v>
      </c>
      <c r="O146" s="562"/>
      <c r="P146" s="562"/>
      <c r="Q146" s="562" t="s">
        <v>13</v>
      </c>
      <c r="R146" s="562"/>
      <c r="S146" s="562"/>
      <c r="T146" s="568"/>
      <c r="U146" s="557" t="s">
        <v>80</v>
      </c>
      <c r="V146" s="551"/>
      <c r="W146" s="551"/>
      <c r="X146" s="551"/>
      <c r="Y146" s="551"/>
      <c r="Z146" s="551"/>
      <c r="AA146" s="558"/>
      <c r="AB146" s="561"/>
      <c r="AC146" s="562"/>
      <c r="AD146" s="562" t="s">
        <v>13</v>
      </c>
      <c r="AE146" s="562"/>
      <c r="AF146" s="562"/>
      <c r="AG146" s="562" t="s">
        <v>13</v>
      </c>
      <c r="AH146" s="580"/>
      <c r="AI146" s="580"/>
      <c r="AJ146" s="581"/>
    </row>
    <row r="147" spans="2:36" ht="15" customHeight="1">
      <c r="C147" s="544"/>
      <c r="D147" s="545"/>
      <c r="E147" s="545"/>
      <c r="F147" s="545"/>
      <c r="G147" s="545"/>
      <c r="H147" s="545"/>
      <c r="I147" s="545"/>
      <c r="J147" s="545"/>
      <c r="K147" s="567"/>
      <c r="L147" s="564"/>
      <c r="M147" s="564"/>
      <c r="N147" s="564"/>
      <c r="O147" s="564"/>
      <c r="P147" s="564"/>
      <c r="Q147" s="564"/>
      <c r="R147" s="564"/>
      <c r="S147" s="564"/>
      <c r="T147" s="569"/>
      <c r="U147" s="559"/>
      <c r="V147" s="545"/>
      <c r="W147" s="545"/>
      <c r="X147" s="545"/>
      <c r="Y147" s="545"/>
      <c r="Z147" s="545"/>
      <c r="AA147" s="560"/>
      <c r="AB147" s="563"/>
      <c r="AC147" s="564"/>
      <c r="AD147" s="564"/>
      <c r="AE147" s="564"/>
      <c r="AF147" s="564"/>
      <c r="AG147" s="564"/>
      <c r="AH147" s="564"/>
      <c r="AI147" s="564"/>
      <c r="AJ147" s="582"/>
    </row>
    <row r="148" spans="2:36" ht="17.45" customHeight="1">
      <c r="C148" s="544" t="s">
        <v>27</v>
      </c>
      <c r="D148" s="545"/>
      <c r="E148" s="545"/>
      <c r="F148" s="545"/>
      <c r="G148" s="545"/>
      <c r="H148" s="545"/>
      <c r="I148" s="548"/>
      <c r="J148" s="548"/>
      <c r="K148" s="548"/>
      <c r="L148" s="549"/>
      <c r="M148" s="549"/>
      <c r="N148" s="549"/>
      <c r="O148" s="549"/>
      <c r="P148" s="551" t="s">
        <v>28</v>
      </c>
      <c r="Q148" s="551"/>
      <c r="R148" s="551"/>
      <c r="S148" s="570" t="s">
        <v>19</v>
      </c>
      <c r="T148" s="571"/>
      <c r="U148" s="571"/>
      <c r="V148" s="574"/>
      <c r="W148" s="575"/>
      <c r="X148" s="575"/>
      <c r="Y148" s="576"/>
      <c r="Z148" s="545" t="s">
        <v>22</v>
      </c>
      <c r="AA148" s="545"/>
      <c r="AB148" s="551"/>
      <c r="AC148" s="552"/>
      <c r="AD148" s="553"/>
      <c r="AE148" s="553"/>
      <c r="AF148" s="553"/>
      <c r="AG148" s="553"/>
      <c r="AH148" s="553"/>
      <c r="AI148" s="553"/>
      <c r="AJ148" s="554"/>
    </row>
    <row r="149" spans="2:36" ht="15" customHeight="1" thickBot="1">
      <c r="C149" s="546"/>
      <c r="D149" s="547"/>
      <c r="E149" s="547"/>
      <c r="F149" s="547"/>
      <c r="G149" s="547"/>
      <c r="H149" s="547"/>
      <c r="I149" s="550"/>
      <c r="J149" s="550"/>
      <c r="K149" s="550"/>
      <c r="L149" s="550"/>
      <c r="M149" s="550"/>
      <c r="N149" s="550"/>
      <c r="O149" s="550"/>
      <c r="P149" s="547"/>
      <c r="Q149" s="547"/>
      <c r="R149" s="547"/>
      <c r="S149" s="572"/>
      <c r="T149" s="573"/>
      <c r="U149" s="573"/>
      <c r="V149" s="577"/>
      <c r="W149" s="578"/>
      <c r="X149" s="578"/>
      <c r="Y149" s="579"/>
      <c r="Z149" s="547"/>
      <c r="AA149" s="547"/>
      <c r="AB149" s="547"/>
      <c r="AC149" s="555"/>
      <c r="AD149" s="555"/>
      <c r="AE149" s="555"/>
      <c r="AF149" s="555"/>
      <c r="AG149" s="555"/>
      <c r="AH149" s="555"/>
      <c r="AI149" s="555"/>
      <c r="AJ149" s="556"/>
    </row>
    <row r="150" spans="2:36" ht="15" customHeight="1" thickBot="1">
      <c r="B150" s="53"/>
      <c r="C150" s="55"/>
      <c r="D150" s="55"/>
      <c r="E150" s="55"/>
      <c r="F150" s="55"/>
      <c r="G150" s="55"/>
      <c r="H150" s="56"/>
      <c r="I150" s="55"/>
      <c r="J150" s="55"/>
      <c r="K150" s="55"/>
      <c r="L150" s="55"/>
      <c r="M150" s="55"/>
      <c r="N150" s="55"/>
      <c r="O150" s="55"/>
      <c r="P150" s="55"/>
      <c r="Q150" s="55"/>
      <c r="R150" s="55"/>
      <c r="S150" s="55"/>
      <c r="T150" s="55"/>
      <c r="U150" s="55"/>
      <c r="V150" s="55"/>
      <c r="W150" s="55"/>
      <c r="X150" s="55"/>
      <c r="Y150" s="55"/>
      <c r="Z150" s="55"/>
      <c r="AA150" s="55"/>
      <c r="AB150" s="55"/>
      <c r="AC150" s="55"/>
      <c r="AD150" s="55"/>
      <c r="AE150" s="55"/>
      <c r="AF150" s="55"/>
      <c r="AG150" s="55"/>
      <c r="AH150" s="55"/>
      <c r="AI150" s="55"/>
      <c r="AJ150" s="55"/>
    </row>
    <row r="151" spans="2:36" ht="15" customHeight="1" thickBot="1">
      <c r="B151" s="53"/>
      <c r="C151" s="524" t="s">
        <v>81</v>
      </c>
      <c r="D151" s="525"/>
      <c r="E151" s="525"/>
      <c r="F151" s="525"/>
      <c r="G151" s="525"/>
      <c r="H151" s="525"/>
      <c r="I151" s="525"/>
      <c r="J151" s="525"/>
      <c r="K151" s="526"/>
      <c r="L151" s="527" t="s">
        <v>82</v>
      </c>
      <c r="M151" s="525"/>
      <c r="N151" s="525"/>
      <c r="O151" s="525"/>
      <c r="P151" s="525"/>
      <c r="Q151" s="525"/>
      <c r="R151" s="526"/>
      <c r="S151" s="528" t="s">
        <v>83</v>
      </c>
      <c r="T151" s="529"/>
      <c r="U151" s="529"/>
      <c r="V151" s="529"/>
      <c r="W151" s="529"/>
      <c r="X151" s="529"/>
      <c r="Y151" s="529"/>
      <c r="Z151" s="529"/>
      <c r="AA151" s="529"/>
      <c r="AB151" s="529"/>
      <c r="AC151" s="529"/>
      <c r="AD151" s="529"/>
      <c r="AE151" s="529"/>
      <c r="AF151" s="529"/>
      <c r="AG151" s="529"/>
      <c r="AH151" s="529"/>
      <c r="AI151" s="529"/>
      <c r="AJ151" s="530"/>
    </row>
    <row r="152" spans="2:36" ht="15" customHeight="1" thickTop="1">
      <c r="B152" s="53"/>
      <c r="C152" s="499" t="s">
        <v>84</v>
      </c>
      <c r="D152" s="502" t="s">
        <v>85</v>
      </c>
      <c r="E152" s="502"/>
      <c r="F152" s="502"/>
      <c r="G152" s="502"/>
      <c r="H152" s="502"/>
      <c r="I152" s="502"/>
      <c r="J152" s="502"/>
      <c r="K152" s="503"/>
      <c r="L152" s="518" t="s">
        <v>86</v>
      </c>
      <c r="M152" s="518"/>
      <c r="N152" s="518"/>
      <c r="O152" s="518"/>
      <c r="P152" s="518"/>
      <c r="Q152" s="518"/>
      <c r="R152" s="518"/>
      <c r="S152" s="518" t="s">
        <v>87</v>
      </c>
      <c r="T152" s="518"/>
      <c r="U152" s="518"/>
      <c r="V152" s="518"/>
      <c r="W152" s="518"/>
      <c r="X152" s="518"/>
      <c r="Y152" s="518"/>
      <c r="Z152" s="518"/>
      <c r="AA152" s="518"/>
      <c r="AB152" s="518"/>
      <c r="AC152" s="518"/>
      <c r="AD152" s="518"/>
      <c r="AE152" s="518"/>
      <c r="AF152" s="518"/>
      <c r="AG152" s="518"/>
      <c r="AH152" s="518"/>
      <c r="AI152" s="518"/>
      <c r="AJ152" s="519"/>
    </row>
    <row r="153" spans="2:36" ht="15" customHeight="1">
      <c r="B153" s="53"/>
      <c r="C153" s="500"/>
      <c r="D153" s="419"/>
      <c r="E153" s="419"/>
      <c r="F153" s="419"/>
      <c r="G153" s="419"/>
      <c r="H153" s="419"/>
      <c r="I153" s="419"/>
      <c r="J153" s="419"/>
      <c r="K153" s="420"/>
      <c r="L153" s="520" t="s">
        <v>88</v>
      </c>
      <c r="M153" s="520"/>
      <c r="N153" s="520"/>
      <c r="O153" s="520"/>
      <c r="P153" s="520"/>
      <c r="Q153" s="520"/>
      <c r="R153" s="520"/>
      <c r="S153" s="520" t="s">
        <v>89</v>
      </c>
      <c r="T153" s="520"/>
      <c r="U153" s="520"/>
      <c r="V153" s="520"/>
      <c r="W153" s="520"/>
      <c r="X153" s="520"/>
      <c r="Y153" s="520"/>
      <c r="Z153" s="520"/>
      <c r="AA153" s="520"/>
      <c r="AB153" s="520"/>
      <c r="AC153" s="520"/>
      <c r="AD153" s="520"/>
      <c r="AE153" s="520"/>
      <c r="AF153" s="520"/>
      <c r="AG153" s="520"/>
      <c r="AH153" s="520"/>
      <c r="AI153" s="520"/>
      <c r="AJ153" s="521"/>
    </row>
    <row r="154" spans="2:36" ht="15" customHeight="1" thickBot="1">
      <c r="B154" s="53"/>
      <c r="C154" s="517"/>
      <c r="D154" s="537"/>
      <c r="E154" s="537"/>
      <c r="F154" s="537"/>
      <c r="G154" s="537"/>
      <c r="H154" s="537"/>
      <c r="I154" s="537"/>
      <c r="J154" s="537"/>
      <c r="K154" s="538"/>
      <c r="L154" s="522" t="s">
        <v>90</v>
      </c>
      <c r="M154" s="522"/>
      <c r="N154" s="522"/>
      <c r="O154" s="522"/>
      <c r="P154" s="522"/>
      <c r="Q154" s="522"/>
      <c r="R154" s="522"/>
      <c r="S154" s="522" t="s">
        <v>91</v>
      </c>
      <c r="T154" s="522"/>
      <c r="U154" s="522"/>
      <c r="V154" s="522"/>
      <c r="W154" s="522"/>
      <c r="X154" s="522"/>
      <c r="Y154" s="522"/>
      <c r="Z154" s="522"/>
      <c r="AA154" s="522"/>
      <c r="AB154" s="522"/>
      <c r="AC154" s="522"/>
      <c r="AD154" s="522"/>
      <c r="AE154" s="522"/>
      <c r="AF154" s="522"/>
      <c r="AG154" s="522"/>
      <c r="AH154" s="522"/>
      <c r="AI154" s="522"/>
      <c r="AJ154" s="523"/>
    </row>
    <row r="155" spans="2:36" ht="15" customHeight="1" thickTop="1">
      <c r="B155" s="53"/>
      <c r="C155" s="499" t="s">
        <v>92</v>
      </c>
      <c r="D155" s="502" t="s">
        <v>93</v>
      </c>
      <c r="E155" s="502"/>
      <c r="F155" s="502"/>
      <c r="G155" s="502"/>
      <c r="H155" s="502"/>
      <c r="I155" s="502"/>
      <c r="J155" s="502"/>
      <c r="K155" s="503"/>
      <c r="L155" s="531" t="s">
        <v>94</v>
      </c>
      <c r="M155" s="532"/>
      <c r="N155" s="532"/>
      <c r="O155" s="532"/>
      <c r="P155" s="532"/>
      <c r="Q155" s="532"/>
      <c r="R155" s="533"/>
      <c r="S155" s="531" t="s">
        <v>95</v>
      </c>
      <c r="T155" s="532"/>
      <c r="U155" s="532"/>
      <c r="V155" s="532"/>
      <c r="W155" s="532"/>
      <c r="X155" s="532"/>
      <c r="Y155" s="532"/>
      <c r="Z155" s="532"/>
      <c r="AA155" s="532"/>
      <c r="AB155" s="532"/>
      <c r="AC155" s="532"/>
      <c r="AD155" s="532"/>
      <c r="AE155" s="532"/>
      <c r="AF155" s="532"/>
      <c r="AG155" s="532"/>
      <c r="AH155" s="532"/>
      <c r="AI155" s="532"/>
      <c r="AJ155" s="542"/>
    </row>
    <row r="156" spans="2:36" ht="15" customHeight="1" thickBot="1">
      <c r="B156" s="53"/>
      <c r="C156" s="517"/>
      <c r="D156" s="537"/>
      <c r="E156" s="537"/>
      <c r="F156" s="537"/>
      <c r="G156" s="537"/>
      <c r="H156" s="537"/>
      <c r="I156" s="537"/>
      <c r="J156" s="537"/>
      <c r="K156" s="538"/>
      <c r="L156" s="539"/>
      <c r="M156" s="540"/>
      <c r="N156" s="540"/>
      <c r="O156" s="540"/>
      <c r="P156" s="540"/>
      <c r="Q156" s="540"/>
      <c r="R156" s="541"/>
      <c r="S156" s="539"/>
      <c r="T156" s="540"/>
      <c r="U156" s="540"/>
      <c r="V156" s="540"/>
      <c r="W156" s="540"/>
      <c r="X156" s="540"/>
      <c r="Y156" s="540"/>
      <c r="Z156" s="540"/>
      <c r="AA156" s="540"/>
      <c r="AB156" s="540"/>
      <c r="AC156" s="540"/>
      <c r="AD156" s="540"/>
      <c r="AE156" s="540"/>
      <c r="AF156" s="540"/>
      <c r="AG156" s="540"/>
      <c r="AH156" s="540"/>
      <c r="AI156" s="540"/>
      <c r="AJ156" s="543"/>
    </row>
    <row r="157" spans="2:36" ht="15" customHeight="1" thickTop="1" thickBot="1">
      <c r="B157" s="53"/>
      <c r="C157" s="151" t="s">
        <v>96</v>
      </c>
      <c r="D157" s="502" t="s">
        <v>97</v>
      </c>
      <c r="E157" s="502"/>
      <c r="F157" s="502"/>
      <c r="G157" s="502"/>
      <c r="H157" s="502"/>
      <c r="I157" s="502"/>
      <c r="J157" s="502"/>
      <c r="K157" s="503"/>
      <c r="L157" s="531" t="s">
        <v>98</v>
      </c>
      <c r="M157" s="532"/>
      <c r="N157" s="532"/>
      <c r="O157" s="532"/>
      <c r="P157" s="532"/>
      <c r="Q157" s="532"/>
      <c r="R157" s="533"/>
      <c r="S157" s="534" t="s">
        <v>99</v>
      </c>
      <c r="T157" s="535"/>
      <c r="U157" s="535"/>
      <c r="V157" s="535"/>
      <c r="W157" s="535"/>
      <c r="X157" s="535"/>
      <c r="Y157" s="535"/>
      <c r="Z157" s="535"/>
      <c r="AA157" s="535"/>
      <c r="AB157" s="535"/>
      <c r="AC157" s="535"/>
      <c r="AD157" s="535"/>
      <c r="AE157" s="535"/>
      <c r="AF157" s="535"/>
      <c r="AG157" s="535"/>
      <c r="AH157" s="535"/>
      <c r="AI157" s="535"/>
      <c r="AJ157" s="536"/>
    </row>
    <row r="158" spans="2:36" ht="15" customHeight="1" thickTop="1">
      <c r="B158" s="53"/>
      <c r="C158" s="499" t="s">
        <v>100</v>
      </c>
      <c r="D158" s="502" t="s">
        <v>101</v>
      </c>
      <c r="E158" s="502"/>
      <c r="F158" s="502"/>
      <c r="G158" s="502"/>
      <c r="H158" s="502"/>
      <c r="I158" s="502"/>
      <c r="J158" s="502"/>
      <c r="K158" s="503"/>
      <c r="L158" s="506" t="s">
        <v>102</v>
      </c>
      <c r="M158" s="507"/>
      <c r="N158" s="507"/>
      <c r="O158" s="507"/>
      <c r="P158" s="507"/>
      <c r="Q158" s="507"/>
      <c r="R158" s="508"/>
      <c r="S158" s="509" t="s">
        <v>103</v>
      </c>
      <c r="T158" s="510"/>
      <c r="U158" s="510"/>
      <c r="V158" s="510"/>
      <c r="W158" s="510"/>
      <c r="X158" s="510"/>
      <c r="Y158" s="510"/>
      <c r="Z158" s="510"/>
      <c r="AA158" s="510"/>
      <c r="AB158" s="510"/>
      <c r="AC158" s="510"/>
      <c r="AD158" s="510"/>
      <c r="AE158" s="510"/>
      <c r="AF158" s="510"/>
      <c r="AG158" s="510"/>
      <c r="AH158" s="510"/>
      <c r="AI158" s="510"/>
      <c r="AJ158" s="511"/>
    </row>
    <row r="159" spans="2:36" ht="15" customHeight="1">
      <c r="B159" s="53"/>
      <c r="C159" s="500"/>
      <c r="D159" s="419"/>
      <c r="E159" s="419"/>
      <c r="F159" s="419"/>
      <c r="G159" s="419"/>
      <c r="H159" s="419"/>
      <c r="I159" s="419"/>
      <c r="J159" s="419"/>
      <c r="K159" s="420"/>
      <c r="L159" s="491" t="s">
        <v>104</v>
      </c>
      <c r="M159" s="492"/>
      <c r="N159" s="492"/>
      <c r="O159" s="492"/>
      <c r="P159" s="492"/>
      <c r="Q159" s="492"/>
      <c r="R159" s="512"/>
      <c r="S159" s="491" t="s">
        <v>105</v>
      </c>
      <c r="T159" s="492"/>
      <c r="U159" s="492"/>
      <c r="V159" s="492"/>
      <c r="W159" s="492"/>
      <c r="X159" s="492"/>
      <c r="Y159" s="492"/>
      <c r="Z159" s="492"/>
      <c r="AA159" s="492"/>
      <c r="AB159" s="492"/>
      <c r="AC159" s="492"/>
      <c r="AD159" s="492"/>
      <c r="AE159" s="492"/>
      <c r="AF159" s="492"/>
      <c r="AG159" s="492"/>
      <c r="AH159" s="492"/>
      <c r="AI159" s="492"/>
      <c r="AJ159" s="493"/>
    </row>
    <row r="160" spans="2:36" ht="15" customHeight="1">
      <c r="B160" s="53"/>
      <c r="C160" s="500"/>
      <c r="D160" s="419"/>
      <c r="E160" s="419"/>
      <c r="F160" s="419"/>
      <c r="G160" s="419"/>
      <c r="H160" s="419"/>
      <c r="I160" s="419"/>
      <c r="J160" s="419"/>
      <c r="K160" s="420"/>
      <c r="L160" s="513" t="s">
        <v>106</v>
      </c>
      <c r="M160" s="514"/>
      <c r="N160" s="514"/>
      <c r="O160" s="514"/>
      <c r="P160" s="514"/>
      <c r="Q160" s="514"/>
      <c r="R160" s="515"/>
      <c r="S160" s="513" t="s">
        <v>107</v>
      </c>
      <c r="T160" s="514"/>
      <c r="U160" s="514"/>
      <c r="V160" s="514"/>
      <c r="W160" s="514"/>
      <c r="X160" s="514"/>
      <c r="Y160" s="514"/>
      <c r="Z160" s="514"/>
      <c r="AA160" s="514"/>
      <c r="AB160" s="514"/>
      <c r="AC160" s="514"/>
      <c r="AD160" s="514"/>
      <c r="AE160" s="514"/>
      <c r="AF160" s="514"/>
      <c r="AG160" s="514"/>
      <c r="AH160" s="514"/>
      <c r="AI160" s="514"/>
      <c r="AJ160" s="516"/>
    </row>
    <row r="161" spans="2:36" ht="15" customHeight="1">
      <c r="B161" s="53"/>
      <c r="C161" s="500"/>
      <c r="D161" s="419"/>
      <c r="E161" s="419"/>
      <c r="F161" s="419"/>
      <c r="G161" s="419"/>
      <c r="H161" s="419"/>
      <c r="I161" s="419"/>
      <c r="J161" s="419"/>
      <c r="K161" s="420"/>
      <c r="L161" s="488" t="s">
        <v>108</v>
      </c>
      <c r="M161" s="489"/>
      <c r="N161" s="489"/>
      <c r="O161" s="489"/>
      <c r="P161" s="489"/>
      <c r="Q161" s="489"/>
      <c r="R161" s="490"/>
      <c r="S161" s="491" t="s">
        <v>109</v>
      </c>
      <c r="T161" s="492"/>
      <c r="U161" s="492"/>
      <c r="V161" s="492"/>
      <c r="W161" s="492"/>
      <c r="X161" s="492"/>
      <c r="Y161" s="492"/>
      <c r="Z161" s="492"/>
      <c r="AA161" s="492"/>
      <c r="AB161" s="492"/>
      <c r="AC161" s="492"/>
      <c r="AD161" s="492"/>
      <c r="AE161" s="492"/>
      <c r="AF161" s="492"/>
      <c r="AG161" s="492"/>
      <c r="AH161" s="492"/>
      <c r="AI161" s="492"/>
      <c r="AJ161" s="493"/>
    </row>
    <row r="162" spans="2:36" ht="15" customHeight="1" thickBot="1">
      <c r="B162" s="53"/>
      <c r="C162" s="501"/>
      <c r="D162" s="504"/>
      <c r="E162" s="504"/>
      <c r="F162" s="504"/>
      <c r="G162" s="504"/>
      <c r="H162" s="504"/>
      <c r="I162" s="504"/>
      <c r="J162" s="504"/>
      <c r="K162" s="505"/>
      <c r="L162" s="494" t="s">
        <v>101</v>
      </c>
      <c r="M162" s="495"/>
      <c r="N162" s="495"/>
      <c r="O162" s="495"/>
      <c r="P162" s="495"/>
      <c r="Q162" s="495"/>
      <c r="R162" s="496"/>
      <c r="S162" s="494" t="s">
        <v>110</v>
      </c>
      <c r="T162" s="495"/>
      <c r="U162" s="495"/>
      <c r="V162" s="495"/>
      <c r="W162" s="495"/>
      <c r="X162" s="495"/>
      <c r="Y162" s="495"/>
      <c r="Z162" s="495"/>
      <c r="AA162" s="495"/>
      <c r="AB162" s="495"/>
      <c r="AC162" s="495"/>
      <c r="AD162" s="495"/>
      <c r="AE162" s="495"/>
      <c r="AF162" s="495"/>
      <c r="AG162" s="495"/>
      <c r="AH162" s="495"/>
      <c r="AI162" s="495"/>
      <c r="AJ162" s="497"/>
    </row>
    <row r="163" spans="2:36" ht="15" customHeight="1">
      <c r="B163" s="53"/>
      <c r="C163" s="43"/>
      <c r="D163" s="43"/>
      <c r="E163" s="43"/>
      <c r="F163" s="43"/>
      <c r="G163" s="43"/>
      <c r="H163" s="57"/>
      <c r="I163" s="43"/>
      <c r="J163" s="43"/>
      <c r="K163" s="43"/>
      <c r="L163" s="43"/>
      <c r="M163" s="43"/>
      <c r="N163" s="43"/>
      <c r="O163" s="43"/>
      <c r="P163" s="43"/>
      <c r="Q163" s="43"/>
      <c r="R163" s="43"/>
      <c r="S163" s="43"/>
      <c r="T163" s="43"/>
      <c r="U163" s="43"/>
      <c r="V163" s="43"/>
      <c r="W163" s="43"/>
      <c r="X163" s="43"/>
      <c r="Y163" s="43"/>
      <c r="Z163" s="43"/>
      <c r="AA163" s="43"/>
      <c r="AB163" s="43"/>
      <c r="AC163" s="43"/>
      <c r="AD163" s="43"/>
      <c r="AE163" s="43"/>
      <c r="AF163" s="43"/>
      <c r="AG163" s="43"/>
      <c r="AH163" s="43"/>
      <c r="AI163" s="43"/>
      <c r="AJ163" s="43"/>
    </row>
    <row r="164" spans="2:36" ht="15" customHeight="1">
      <c r="B164" s="1" t="s">
        <v>111</v>
      </c>
      <c r="C164" s="42"/>
      <c r="D164" s="42"/>
      <c r="E164" s="42"/>
      <c r="F164" s="42"/>
      <c r="G164" s="42"/>
      <c r="H164" s="29"/>
      <c r="I164" s="42"/>
      <c r="J164" s="42"/>
      <c r="K164" s="42"/>
      <c r="L164" s="42"/>
      <c r="M164" s="42"/>
      <c r="N164" s="42"/>
      <c r="O164" s="42"/>
      <c r="P164" s="42"/>
      <c r="Q164" s="42"/>
      <c r="R164" s="42"/>
      <c r="S164" s="42"/>
      <c r="T164" s="42"/>
      <c r="U164" s="58"/>
      <c r="V164" s="58"/>
      <c r="W164" s="58"/>
      <c r="X164" s="59"/>
      <c r="Y164" s="43"/>
      <c r="Z164" s="43"/>
      <c r="AA164" s="43"/>
      <c r="AB164" s="43"/>
      <c r="AC164" s="43"/>
      <c r="AD164" s="43"/>
      <c r="AE164" s="43"/>
      <c r="AF164" s="43"/>
      <c r="AG164" s="43"/>
      <c r="AH164" s="43"/>
      <c r="AI164" s="43"/>
      <c r="AJ164" s="43"/>
    </row>
    <row r="165" spans="2:36" ht="24" customHeight="1" thickBot="1">
      <c r="C165" s="498" t="s">
        <v>112</v>
      </c>
      <c r="D165" s="498"/>
      <c r="E165" s="498"/>
      <c r="F165" s="498"/>
      <c r="G165" s="498"/>
      <c r="H165" s="498"/>
      <c r="I165" s="498"/>
      <c r="J165" s="498"/>
      <c r="K165" s="498"/>
      <c r="L165" s="498"/>
      <c r="M165" s="498"/>
      <c r="N165" s="498"/>
      <c r="O165" s="498"/>
      <c r="P165" s="498"/>
      <c r="Q165" s="498"/>
      <c r="R165" s="498"/>
      <c r="S165" s="498"/>
      <c r="T165" s="498"/>
      <c r="U165" s="498"/>
      <c r="V165" s="498"/>
      <c r="W165" s="498"/>
      <c r="X165" s="498"/>
      <c r="Y165" s="498"/>
      <c r="Z165" s="498"/>
      <c r="AA165" s="498"/>
      <c r="AB165" s="498"/>
      <c r="AC165" s="498"/>
      <c r="AD165" s="498"/>
      <c r="AE165" s="498"/>
      <c r="AF165" s="498"/>
      <c r="AG165" s="498"/>
      <c r="AH165" s="498"/>
      <c r="AI165" s="498"/>
      <c r="AJ165" s="498"/>
    </row>
    <row r="166" spans="2:36" ht="15.95" customHeight="1" thickBot="1">
      <c r="C166" s="214" t="s">
        <v>113</v>
      </c>
      <c r="D166" s="215"/>
      <c r="E166" s="214" t="s">
        <v>114</v>
      </c>
      <c r="F166" s="215"/>
      <c r="G166" s="216"/>
      <c r="H166" s="216"/>
      <c r="I166" s="216"/>
      <c r="J166" s="216"/>
      <c r="K166" s="216"/>
      <c r="L166" s="216"/>
      <c r="M166" s="216"/>
      <c r="N166" s="216"/>
      <c r="O166" s="216"/>
      <c r="P166" s="216"/>
      <c r="Q166" s="216"/>
      <c r="R166" s="216"/>
      <c r="S166" s="216"/>
      <c r="T166" s="216"/>
      <c r="U166" s="216"/>
      <c r="V166" s="216"/>
      <c r="W166" s="216"/>
      <c r="X166" s="216"/>
      <c r="Y166" s="216"/>
      <c r="Z166" s="216"/>
      <c r="AA166" s="216"/>
      <c r="AB166" s="216"/>
      <c r="AC166" s="216"/>
      <c r="AD166" s="216"/>
      <c r="AE166" s="216"/>
      <c r="AF166" s="216"/>
      <c r="AG166" s="216"/>
      <c r="AH166" s="216"/>
      <c r="AI166" s="216"/>
      <c r="AJ166" s="217"/>
    </row>
    <row r="167" spans="2:36" ht="28.15" customHeight="1" thickBot="1">
      <c r="B167" s="53"/>
      <c r="C167" s="212" t="b">
        <v>0</v>
      </c>
      <c r="D167" s="213"/>
      <c r="E167" s="212"/>
      <c r="F167" s="213"/>
      <c r="G167" s="216" t="s">
        <v>115</v>
      </c>
      <c r="H167" s="216"/>
      <c r="I167" s="216"/>
      <c r="J167" s="216"/>
      <c r="K167" s="216"/>
      <c r="L167" s="216"/>
      <c r="M167" s="216"/>
      <c r="N167" s="216"/>
      <c r="O167" s="216"/>
      <c r="P167" s="216"/>
      <c r="Q167" s="216"/>
      <c r="R167" s="216"/>
      <c r="S167" s="216"/>
      <c r="T167" s="216"/>
      <c r="U167" s="216"/>
      <c r="V167" s="216"/>
      <c r="W167" s="216"/>
      <c r="X167" s="216"/>
      <c r="Y167" s="216"/>
      <c r="Z167" s="216"/>
      <c r="AA167" s="216"/>
      <c r="AB167" s="216"/>
      <c r="AC167" s="216"/>
      <c r="AD167" s="216"/>
      <c r="AE167" s="216"/>
      <c r="AF167" s="216"/>
      <c r="AG167" s="216"/>
      <c r="AH167" s="216"/>
      <c r="AI167" s="216"/>
      <c r="AJ167" s="217"/>
    </row>
    <row r="168" spans="2:36" ht="31.9" customHeight="1" thickBot="1">
      <c r="B168" s="53"/>
      <c r="C168" s="212"/>
      <c r="D168" s="213"/>
      <c r="E168" s="212"/>
      <c r="F168" s="213"/>
      <c r="G168" s="216" t="s">
        <v>116</v>
      </c>
      <c r="H168" s="216"/>
      <c r="I168" s="216"/>
      <c r="J168" s="216"/>
      <c r="K168" s="216"/>
      <c r="L168" s="216"/>
      <c r="M168" s="216"/>
      <c r="N168" s="216"/>
      <c r="O168" s="216"/>
      <c r="P168" s="216"/>
      <c r="Q168" s="216"/>
      <c r="R168" s="216"/>
      <c r="S168" s="216"/>
      <c r="T168" s="216"/>
      <c r="U168" s="216"/>
      <c r="V168" s="216"/>
      <c r="W168" s="216"/>
      <c r="X168" s="216"/>
      <c r="Y168" s="216"/>
      <c r="Z168" s="216"/>
      <c r="AA168" s="216"/>
      <c r="AB168" s="216"/>
      <c r="AC168" s="216"/>
      <c r="AD168" s="216"/>
      <c r="AE168" s="216"/>
      <c r="AF168" s="216"/>
      <c r="AG168" s="216"/>
      <c r="AH168" s="216"/>
      <c r="AI168" s="216"/>
      <c r="AJ168" s="217"/>
    </row>
    <row r="169" spans="2:36" ht="31.15" customHeight="1" thickBot="1">
      <c r="B169" s="53"/>
      <c r="C169" s="212"/>
      <c r="D169" s="213"/>
      <c r="E169" s="212"/>
      <c r="F169" s="213"/>
      <c r="G169" s="216" t="s">
        <v>117</v>
      </c>
      <c r="H169" s="216"/>
      <c r="I169" s="216"/>
      <c r="J169" s="216"/>
      <c r="K169" s="216"/>
      <c r="L169" s="216"/>
      <c r="M169" s="216"/>
      <c r="N169" s="216"/>
      <c r="O169" s="216"/>
      <c r="P169" s="216"/>
      <c r="Q169" s="216"/>
      <c r="R169" s="216"/>
      <c r="S169" s="216"/>
      <c r="T169" s="216"/>
      <c r="U169" s="216"/>
      <c r="V169" s="216"/>
      <c r="W169" s="216"/>
      <c r="X169" s="216"/>
      <c r="Y169" s="216"/>
      <c r="Z169" s="216"/>
      <c r="AA169" s="216"/>
      <c r="AB169" s="216"/>
      <c r="AC169" s="216"/>
      <c r="AD169" s="216"/>
      <c r="AE169" s="216"/>
      <c r="AF169" s="216"/>
      <c r="AG169" s="216"/>
      <c r="AH169" s="216"/>
      <c r="AI169" s="216"/>
      <c r="AJ169" s="217"/>
    </row>
    <row r="170" spans="2:36" ht="28.15" customHeight="1" thickBot="1">
      <c r="B170" s="53"/>
      <c r="C170" s="212"/>
      <c r="D170" s="213"/>
      <c r="E170" s="212"/>
      <c r="F170" s="213"/>
      <c r="G170" s="216" t="s">
        <v>118</v>
      </c>
      <c r="H170" s="216"/>
      <c r="I170" s="216"/>
      <c r="J170" s="216"/>
      <c r="K170" s="216"/>
      <c r="L170" s="216"/>
      <c r="M170" s="216"/>
      <c r="N170" s="216"/>
      <c r="O170" s="216"/>
      <c r="P170" s="216"/>
      <c r="Q170" s="216"/>
      <c r="R170" s="216"/>
      <c r="S170" s="216"/>
      <c r="T170" s="216"/>
      <c r="U170" s="216"/>
      <c r="V170" s="216"/>
      <c r="W170" s="216"/>
      <c r="X170" s="216"/>
      <c r="Y170" s="216"/>
      <c r="Z170" s="216"/>
      <c r="AA170" s="216"/>
      <c r="AB170" s="216"/>
      <c r="AC170" s="216"/>
      <c r="AD170" s="216"/>
      <c r="AE170" s="216"/>
      <c r="AF170" s="216"/>
      <c r="AG170" s="216"/>
      <c r="AH170" s="216"/>
      <c r="AI170" s="216"/>
      <c r="AJ170" s="217"/>
    </row>
    <row r="171" spans="2:36" ht="30.6" customHeight="1" thickBot="1">
      <c r="B171" s="53"/>
      <c r="C171" s="212"/>
      <c r="D171" s="213"/>
      <c r="E171" s="212"/>
      <c r="F171" s="213"/>
      <c r="G171" s="464" t="s">
        <v>119</v>
      </c>
      <c r="H171" s="216"/>
      <c r="I171" s="216"/>
      <c r="J171" s="216"/>
      <c r="K171" s="216"/>
      <c r="L171" s="216"/>
      <c r="M171" s="216"/>
      <c r="N171" s="216"/>
      <c r="O171" s="216"/>
      <c r="P171" s="216"/>
      <c r="Q171" s="216"/>
      <c r="R171" s="216"/>
      <c r="S171" s="216"/>
      <c r="T171" s="216"/>
      <c r="U171" s="216"/>
      <c r="V171" s="216"/>
      <c r="W171" s="216"/>
      <c r="X171" s="216"/>
      <c r="Y171" s="216"/>
      <c r="Z171" s="216"/>
      <c r="AA171" s="216"/>
      <c r="AB171" s="216"/>
      <c r="AC171" s="216"/>
      <c r="AD171" s="216"/>
      <c r="AE171" s="216"/>
      <c r="AF171" s="216"/>
      <c r="AG171" s="216"/>
      <c r="AH171" s="216"/>
      <c r="AI171" s="216"/>
      <c r="AJ171" s="217"/>
    </row>
    <row r="172" spans="2:36" ht="28.15" customHeight="1" thickBot="1">
      <c r="B172" s="53"/>
      <c r="C172" s="212"/>
      <c r="D172" s="213"/>
      <c r="E172" s="212"/>
      <c r="F172" s="213"/>
      <c r="G172" s="465" t="s">
        <v>120</v>
      </c>
      <c r="H172" s="465"/>
      <c r="I172" s="465"/>
      <c r="J172" s="465"/>
      <c r="K172" s="465"/>
      <c r="L172" s="465"/>
      <c r="M172" s="465"/>
      <c r="N172" s="465"/>
      <c r="O172" s="465"/>
      <c r="P172" s="465"/>
      <c r="Q172" s="465"/>
      <c r="R172" s="465"/>
      <c r="S172" s="465"/>
      <c r="T172" s="465"/>
      <c r="U172" s="465"/>
      <c r="V172" s="465"/>
      <c r="W172" s="465"/>
      <c r="X172" s="465"/>
      <c r="Y172" s="465"/>
      <c r="Z172" s="465"/>
      <c r="AA172" s="465"/>
      <c r="AB172" s="465"/>
      <c r="AC172" s="465"/>
      <c r="AD172" s="465"/>
      <c r="AE172" s="465"/>
      <c r="AF172" s="465"/>
      <c r="AG172" s="465"/>
      <c r="AH172" s="465"/>
      <c r="AI172" s="465"/>
      <c r="AJ172" s="466"/>
    </row>
    <row r="173" spans="2:36" ht="15" customHeight="1">
      <c r="B173" s="53"/>
      <c r="C173" s="208"/>
      <c r="D173" s="208"/>
      <c r="E173" s="208"/>
      <c r="F173" s="208"/>
      <c r="G173" s="43"/>
      <c r="H173" s="57"/>
      <c r="I173" s="43"/>
      <c r="J173" s="43"/>
      <c r="K173" s="43"/>
      <c r="L173" s="43"/>
      <c r="M173" s="43"/>
      <c r="N173" s="43"/>
      <c r="O173" s="43"/>
      <c r="P173" s="43"/>
      <c r="Q173" s="43"/>
      <c r="R173" s="43"/>
      <c r="S173" s="43"/>
      <c r="T173" s="43"/>
      <c r="U173" s="43"/>
      <c r="V173" s="43"/>
      <c r="W173" s="43"/>
      <c r="X173" s="43"/>
      <c r="Y173" s="43"/>
      <c r="Z173" s="43"/>
      <c r="AA173" s="43"/>
      <c r="AB173" s="43"/>
      <c r="AC173" s="43"/>
      <c r="AD173" s="43"/>
      <c r="AE173" s="43"/>
      <c r="AF173" s="43"/>
      <c r="AG173" s="43"/>
      <c r="AH173" s="43"/>
      <c r="AI173" s="43"/>
      <c r="AJ173" s="43"/>
    </row>
    <row r="174" spans="2:36" ht="15" customHeight="1">
      <c r="B174" s="34" t="s">
        <v>121</v>
      </c>
      <c r="C174" s="42"/>
      <c r="D174" s="42"/>
      <c r="E174" s="42"/>
      <c r="F174" s="42"/>
      <c r="G174" s="42"/>
      <c r="H174" s="29"/>
      <c r="I174" s="42"/>
      <c r="J174" s="42"/>
      <c r="K174" s="42"/>
      <c r="L174" s="42"/>
      <c r="M174" s="42"/>
      <c r="N174" s="42"/>
      <c r="O174" s="42"/>
      <c r="P174" s="42"/>
      <c r="Q174" s="42"/>
      <c r="R174" s="42"/>
      <c r="S174" s="42"/>
      <c r="T174" s="42"/>
      <c r="U174" s="58"/>
      <c r="V174" s="58"/>
      <c r="W174" s="58"/>
      <c r="X174" s="59"/>
      <c r="Y174" s="59"/>
      <c r="Z174" s="59"/>
      <c r="AA174" s="59"/>
      <c r="AB174" s="59"/>
      <c r="AC174" s="59"/>
      <c r="AD174" s="59"/>
      <c r="AE174" s="59"/>
      <c r="AF174" s="59"/>
      <c r="AG174" s="42"/>
      <c r="AH174" s="42"/>
      <c r="AI174" s="42"/>
      <c r="AJ174" s="42"/>
    </row>
    <row r="175" spans="2:36" ht="15" customHeight="1">
      <c r="C175" s="296" t="s">
        <v>122</v>
      </c>
      <c r="D175" s="296"/>
      <c r="E175" s="296"/>
      <c r="F175" s="296"/>
      <c r="G175" s="296"/>
      <c r="H175" s="296"/>
      <c r="I175" s="296"/>
      <c r="J175" s="296"/>
      <c r="K175" s="296"/>
      <c r="L175" s="296"/>
      <c r="M175" s="296"/>
      <c r="N175" s="296"/>
      <c r="O175" s="296"/>
      <c r="P175" s="296"/>
      <c r="Q175" s="296"/>
      <c r="R175" s="296"/>
      <c r="S175" s="296"/>
      <c r="T175" s="296"/>
      <c r="U175" s="296"/>
      <c r="V175" s="296"/>
      <c r="W175" s="296"/>
      <c r="X175" s="296"/>
      <c r="Y175" s="296"/>
      <c r="Z175" s="296"/>
      <c r="AA175" s="296"/>
      <c r="AB175" s="296"/>
      <c r="AC175" s="296"/>
      <c r="AD175" s="296"/>
      <c r="AE175" s="296"/>
      <c r="AF175" s="296"/>
      <c r="AG175" s="296"/>
      <c r="AH175" s="296"/>
      <c r="AI175" s="296"/>
      <c r="AJ175" s="296"/>
    </row>
    <row r="176" spans="2:36" ht="15" customHeight="1" thickBot="1">
      <c r="C176" s="465"/>
      <c r="D176" s="465"/>
      <c r="E176" s="465"/>
      <c r="F176" s="465"/>
      <c r="G176" s="465"/>
      <c r="H176" s="465"/>
      <c r="I176" s="465"/>
      <c r="J176" s="465"/>
      <c r="K176" s="465"/>
      <c r="L176" s="465"/>
      <c r="M176" s="465"/>
      <c r="N176" s="465"/>
      <c r="O176" s="465"/>
      <c r="P176" s="465"/>
      <c r="Q176" s="465"/>
      <c r="R176" s="465"/>
      <c r="S176" s="465"/>
      <c r="T176" s="465"/>
      <c r="U176" s="465"/>
      <c r="V176" s="465"/>
      <c r="W176" s="465"/>
      <c r="X176" s="465"/>
      <c r="Y176" s="465"/>
      <c r="Z176" s="465"/>
      <c r="AA176" s="465"/>
      <c r="AB176" s="465"/>
      <c r="AC176" s="465"/>
      <c r="AD176" s="465"/>
      <c r="AE176" s="465"/>
      <c r="AF176" s="465"/>
      <c r="AG176" s="465"/>
      <c r="AH176" s="465"/>
      <c r="AI176" s="465"/>
      <c r="AJ176" s="465"/>
    </row>
    <row r="177" spans="2:36" ht="15" customHeight="1">
      <c r="C177" s="467" t="s">
        <v>123</v>
      </c>
      <c r="D177" s="468"/>
      <c r="E177" s="468"/>
      <c r="F177" s="468"/>
      <c r="G177" s="468"/>
      <c r="H177" s="468"/>
      <c r="I177" s="468"/>
      <c r="J177" s="469"/>
      <c r="K177" s="470"/>
      <c r="L177" s="471"/>
      <c r="M177" s="471"/>
      <c r="N177" s="471"/>
      <c r="O177" s="471"/>
      <c r="P177" s="471"/>
      <c r="Q177" s="471"/>
      <c r="R177" s="471"/>
      <c r="S177" s="472"/>
      <c r="T177" s="473" t="s">
        <v>124</v>
      </c>
      <c r="U177" s="468"/>
      <c r="V177" s="468"/>
      <c r="W177" s="468"/>
      <c r="X177" s="468"/>
      <c r="Y177" s="469"/>
      <c r="Z177" s="449"/>
      <c r="AA177" s="256"/>
      <c r="AB177" s="256"/>
      <c r="AC177" s="256"/>
      <c r="AD177" s="256"/>
      <c r="AE177" s="256"/>
      <c r="AF177" s="256"/>
      <c r="AG177" s="256"/>
      <c r="AH177" s="256"/>
      <c r="AI177" s="256"/>
      <c r="AJ177" s="474"/>
    </row>
    <row r="178" spans="2:36" ht="15" customHeight="1">
      <c r="C178" s="437"/>
      <c r="D178" s="223"/>
      <c r="E178" s="223"/>
      <c r="F178" s="223"/>
      <c r="G178" s="223"/>
      <c r="H178" s="223"/>
      <c r="I178" s="223"/>
      <c r="J178" s="224"/>
      <c r="K178" s="441"/>
      <c r="L178" s="442"/>
      <c r="M178" s="442"/>
      <c r="N178" s="442"/>
      <c r="O178" s="442"/>
      <c r="P178" s="442"/>
      <c r="Q178" s="442"/>
      <c r="R178" s="442"/>
      <c r="S178" s="443"/>
      <c r="T178" s="222"/>
      <c r="U178" s="223"/>
      <c r="V178" s="223"/>
      <c r="W178" s="223"/>
      <c r="X178" s="223"/>
      <c r="Y178" s="224"/>
      <c r="Z178" s="402"/>
      <c r="AA178" s="260"/>
      <c r="AB178" s="260"/>
      <c r="AC178" s="260"/>
      <c r="AD178" s="260"/>
      <c r="AE178" s="260"/>
      <c r="AF178" s="260"/>
      <c r="AG178" s="260"/>
      <c r="AH178" s="260"/>
      <c r="AI178" s="260"/>
      <c r="AJ178" s="475"/>
    </row>
    <row r="179" spans="2:36" ht="15" customHeight="1">
      <c r="C179" s="282" t="s">
        <v>25</v>
      </c>
      <c r="D179" s="247"/>
      <c r="E179" s="247"/>
      <c r="F179" s="247"/>
      <c r="G179" s="247"/>
      <c r="H179" s="247"/>
      <c r="I179" s="247"/>
      <c r="J179" s="247"/>
      <c r="K179" s="248"/>
      <c r="L179" s="231"/>
      <c r="M179" s="231"/>
      <c r="N179" s="231"/>
      <c r="O179" s="231"/>
      <c r="P179" s="231"/>
      <c r="Q179" s="231"/>
      <c r="R179" s="231"/>
      <c r="S179" s="231"/>
      <c r="T179" s="231"/>
      <c r="U179" s="231"/>
      <c r="V179" s="231"/>
      <c r="W179" s="231"/>
      <c r="X179" s="231"/>
      <c r="Y179" s="233"/>
      <c r="Z179" s="482"/>
      <c r="AA179" s="482"/>
      <c r="AB179" s="482"/>
      <c r="AC179" s="482"/>
      <c r="AD179" s="482"/>
      <c r="AE179" s="482"/>
      <c r="AF179" s="482"/>
      <c r="AG179" s="482"/>
      <c r="AH179" s="482"/>
      <c r="AI179" s="482"/>
      <c r="AJ179" s="483"/>
    </row>
    <row r="180" spans="2:36" ht="15" customHeight="1">
      <c r="C180" s="282"/>
      <c r="D180" s="247"/>
      <c r="E180" s="247"/>
      <c r="F180" s="247"/>
      <c r="G180" s="247"/>
      <c r="H180" s="247"/>
      <c r="I180" s="247"/>
      <c r="J180" s="247"/>
      <c r="K180" s="249"/>
      <c r="L180" s="250"/>
      <c r="M180" s="250"/>
      <c r="N180" s="250"/>
      <c r="O180" s="250"/>
      <c r="P180" s="250"/>
      <c r="Q180" s="250"/>
      <c r="R180" s="250"/>
      <c r="S180" s="250"/>
      <c r="T180" s="250"/>
      <c r="U180" s="250"/>
      <c r="V180" s="250"/>
      <c r="W180" s="250"/>
      <c r="X180" s="250"/>
      <c r="Y180" s="251"/>
      <c r="Z180" s="484"/>
      <c r="AA180" s="484"/>
      <c r="AB180" s="484"/>
      <c r="AC180" s="484"/>
      <c r="AD180" s="484"/>
      <c r="AE180" s="484"/>
      <c r="AF180" s="484"/>
      <c r="AG180" s="484"/>
      <c r="AH180" s="484"/>
      <c r="AI180" s="484"/>
      <c r="AJ180" s="485"/>
    </row>
    <row r="181" spans="2:36" ht="15" customHeight="1">
      <c r="C181" s="282" t="s">
        <v>77</v>
      </c>
      <c r="D181" s="247"/>
      <c r="E181" s="247"/>
      <c r="F181" s="247"/>
      <c r="G181" s="247"/>
      <c r="H181" s="247"/>
      <c r="I181" s="247"/>
      <c r="J181" s="247"/>
      <c r="K181" s="283"/>
      <c r="L181" s="243"/>
      <c r="M181" s="243"/>
      <c r="N181" s="243"/>
      <c r="O181" s="243"/>
      <c r="P181" s="243"/>
      <c r="Q181" s="243"/>
      <c r="R181" s="243"/>
      <c r="S181" s="243"/>
      <c r="T181" s="243"/>
      <c r="U181" s="243"/>
      <c r="V181" s="243"/>
      <c r="W181" s="243"/>
      <c r="X181" s="243"/>
      <c r="Y181" s="284"/>
      <c r="Z181" s="484"/>
      <c r="AA181" s="484"/>
      <c r="AB181" s="484"/>
      <c r="AC181" s="484"/>
      <c r="AD181" s="484"/>
      <c r="AE181" s="484"/>
      <c r="AF181" s="484"/>
      <c r="AG181" s="484"/>
      <c r="AH181" s="484"/>
      <c r="AI181" s="484"/>
      <c r="AJ181" s="485"/>
    </row>
    <row r="182" spans="2:36" ht="15" customHeight="1">
      <c r="C182" s="282"/>
      <c r="D182" s="247"/>
      <c r="E182" s="247"/>
      <c r="F182" s="247"/>
      <c r="G182" s="247"/>
      <c r="H182" s="247"/>
      <c r="I182" s="247"/>
      <c r="J182" s="247"/>
      <c r="K182" s="285"/>
      <c r="L182" s="245"/>
      <c r="M182" s="245"/>
      <c r="N182" s="245"/>
      <c r="O182" s="245"/>
      <c r="P182" s="245"/>
      <c r="Q182" s="245"/>
      <c r="R182" s="245"/>
      <c r="S182" s="245"/>
      <c r="T182" s="245"/>
      <c r="U182" s="245"/>
      <c r="V182" s="245"/>
      <c r="W182" s="245"/>
      <c r="X182" s="245"/>
      <c r="Y182" s="286"/>
      <c r="Z182" s="484"/>
      <c r="AA182" s="484"/>
      <c r="AB182" s="484"/>
      <c r="AC182" s="484"/>
      <c r="AD182" s="484"/>
      <c r="AE182" s="484"/>
      <c r="AF182" s="484"/>
      <c r="AG182" s="484"/>
      <c r="AH182" s="484"/>
      <c r="AI182" s="484"/>
      <c r="AJ182" s="485"/>
    </row>
    <row r="183" spans="2:36" ht="15" customHeight="1">
      <c r="C183" s="282" t="s">
        <v>78</v>
      </c>
      <c r="D183" s="247"/>
      <c r="E183" s="247"/>
      <c r="F183" s="247"/>
      <c r="G183" s="247"/>
      <c r="H183" s="247"/>
      <c r="I183" s="247"/>
      <c r="J183" s="247"/>
      <c r="K183" s="283"/>
      <c r="L183" s="243"/>
      <c r="M183" s="243"/>
      <c r="N183" s="243"/>
      <c r="O183" s="243"/>
      <c r="P183" s="243"/>
      <c r="Q183" s="243"/>
      <c r="R183" s="243"/>
      <c r="S183" s="243"/>
      <c r="T183" s="243"/>
      <c r="U183" s="243"/>
      <c r="V183" s="243"/>
      <c r="W183" s="243"/>
      <c r="X183" s="243"/>
      <c r="Y183" s="284"/>
      <c r="Z183" s="484"/>
      <c r="AA183" s="484"/>
      <c r="AB183" s="484"/>
      <c r="AC183" s="484"/>
      <c r="AD183" s="484"/>
      <c r="AE183" s="484"/>
      <c r="AF183" s="484"/>
      <c r="AG183" s="484"/>
      <c r="AH183" s="484"/>
      <c r="AI183" s="484"/>
      <c r="AJ183" s="485"/>
    </row>
    <row r="184" spans="2:36" ht="15" customHeight="1">
      <c r="C184" s="282"/>
      <c r="D184" s="247"/>
      <c r="E184" s="247"/>
      <c r="F184" s="247"/>
      <c r="G184" s="247"/>
      <c r="H184" s="247"/>
      <c r="I184" s="247"/>
      <c r="J184" s="247"/>
      <c r="K184" s="285"/>
      <c r="L184" s="245"/>
      <c r="M184" s="245"/>
      <c r="N184" s="245"/>
      <c r="O184" s="245"/>
      <c r="P184" s="245"/>
      <c r="Q184" s="245"/>
      <c r="R184" s="245"/>
      <c r="S184" s="245"/>
      <c r="T184" s="245"/>
      <c r="U184" s="245"/>
      <c r="V184" s="245"/>
      <c r="W184" s="245"/>
      <c r="X184" s="245"/>
      <c r="Y184" s="286"/>
      <c r="Z184" s="484"/>
      <c r="AA184" s="484"/>
      <c r="AB184" s="484"/>
      <c r="AC184" s="484"/>
      <c r="AD184" s="484"/>
      <c r="AE184" s="484"/>
      <c r="AF184" s="484"/>
      <c r="AG184" s="484"/>
      <c r="AH184" s="484"/>
      <c r="AI184" s="484"/>
      <c r="AJ184" s="485"/>
    </row>
    <row r="185" spans="2:36" ht="15" customHeight="1">
      <c r="C185" s="282" t="s">
        <v>28</v>
      </c>
      <c r="D185" s="247"/>
      <c r="E185" s="247"/>
      <c r="F185" s="247"/>
      <c r="G185" s="247"/>
      <c r="H185" s="247"/>
      <c r="I185" s="247"/>
      <c r="J185" s="247"/>
      <c r="K185" s="715" t="s">
        <v>19</v>
      </c>
      <c r="L185" s="716"/>
      <c r="M185" s="800"/>
      <c r="N185" s="575"/>
      <c r="O185" s="575"/>
      <c r="P185" s="575"/>
      <c r="Q185" s="575"/>
      <c r="R185" s="575"/>
      <c r="S185" s="575"/>
      <c r="T185" s="575"/>
      <c r="U185" s="575"/>
      <c r="V185" s="575"/>
      <c r="W185" s="575"/>
      <c r="X185" s="575"/>
      <c r="Y185" s="576"/>
      <c r="Z185" s="484"/>
      <c r="AA185" s="484"/>
      <c r="AB185" s="484"/>
      <c r="AC185" s="484"/>
      <c r="AD185" s="484"/>
      <c r="AE185" s="484"/>
      <c r="AF185" s="484"/>
      <c r="AG185" s="484"/>
      <c r="AH185" s="484"/>
      <c r="AI185" s="484"/>
      <c r="AJ185" s="485"/>
    </row>
    <row r="186" spans="2:36" ht="15" customHeight="1">
      <c r="C186" s="282"/>
      <c r="D186" s="247"/>
      <c r="E186" s="247"/>
      <c r="F186" s="247"/>
      <c r="G186" s="247"/>
      <c r="H186" s="247"/>
      <c r="I186" s="247"/>
      <c r="J186" s="247"/>
      <c r="K186" s="801"/>
      <c r="L186" s="802"/>
      <c r="M186" s="803"/>
      <c r="N186" s="798"/>
      <c r="O186" s="798"/>
      <c r="P186" s="798"/>
      <c r="Q186" s="798"/>
      <c r="R186" s="798"/>
      <c r="S186" s="798"/>
      <c r="T186" s="798"/>
      <c r="U186" s="798"/>
      <c r="V186" s="798"/>
      <c r="W186" s="798"/>
      <c r="X186" s="798"/>
      <c r="Y186" s="799"/>
      <c r="Z186" s="484"/>
      <c r="AA186" s="484"/>
      <c r="AB186" s="484"/>
      <c r="AC186" s="484"/>
      <c r="AD186" s="484"/>
      <c r="AE186" s="484"/>
      <c r="AF186" s="484"/>
      <c r="AG186" s="484"/>
      <c r="AH186" s="484"/>
      <c r="AI186" s="484"/>
      <c r="AJ186" s="485"/>
    </row>
    <row r="187" spans="2:36" ht="15" customHeight="1">
      <c r="C187" s="282" t="s">
        <v>22</v>
      </c>
      <c r="D187" s="247"/>
      <c r="E187" s="247"/>
      <c r="F187" s="247"/>
      <c r="G187" s="247"/>
      <c r="H187" s="247"/>
      <c r="I187" s="247"/>
      <c r="J187" s="247"/>
      <c r="K187" s="248"/>
      <c r="L187" s="231"/>
      <c r="M187" s="231"/>
      <c r="N187" s="231"/>
      <c r="O187" s="231"/>
      <c r="P187" s="231"/>
      <c r="Q187" s="231"/>
      <c r="R187" s="231"/>
      <c r="S187" s="231"/>
      <c r="T187" s="231"/>
      <c r="U187" s="231"/>
      <c r="V187" s="231"/>
      <c r="W187" s="231"/>
      <c r="X187" s="231"/>
      <c r="Y187" s="233"/>
      <c r="Z187" s="484"/>
      <c r="AA187" s="484"/>
      <c r="AB187" s="484"/>
      <c r="AC187" s="484"/>
      <c r="AD187" s="484"/>
      <c r="AE187" s="484"/>
      <c r="AF187" s="484"/>
      <c r="AG187" s="484"/>
      <c r="AH187" s="484"/>
      <c r="AI187" s="484"/>
      <c r="AJ187" s="485"/>
    </row>
    <row r="188" spans="2:36" ht="15" customHeight="1" thickBot="1">
      <c r="C188" s="432"/>
      <c r="D188" s="267"/>
      <c r="E188" s="267"/>
      <c r="F188" s="267"/>
      <c r="G188" s="267"/>
      <c r="H188" s="267"/>
      <c r="I188" s="267"/>
      <c r="J188" s="267"/>
      <c r="K188" s="408"/>
      <c r="L188" s="232"/>
      <c r="M188" s="232"/>
      <c r="N188" s="232"/>
      <c r="O188" s="232"/>
      <c r="P188" s="232"/>
      <c r="Q188" s="232"/>
      <c r="R188" s="232"/>
      <c r="S188" s="232"/>
      <c r="T188" s="232"/>
      <c r="U188" s="232"/>
      <c r="V188" s="232"/>
      <c r="W188" s="232"/>
      <c r="X188" s="232"/>
      <c r="Y188" s="234"/>
      <c r="Z188" s="486"/>
      <c r="AA188" s="486"/>
      <c r="AB188" s="486"/>
      <c r="AC188" s="486"/>
      <c r="AD188" s="486"/>
      <c r="AE188" s="486"/>
      <c r="AF188" s="486"/>
      <c r="AG188" s="486"/>
      <c r="AH188" s="486"/>
      <c r="AI188" s="486"/>
      <c r="AJ188" s="487"/>
    </row>
    <row r="189" spans="2:36" ht="15" customHeight="1">
      <c r="B189" s="47" t="s">
        <v>125</v>
      </c>
      <c r="C189" s="176" t="s">
        <v>126</v>
      </c>
      <c r="D189" s="177"/>
      <c r="E189" s="177"/>
      <c r="F189" s="177"/>
      <c r="G189" s="175"/>
      <c r="H189" s="175"/>
      <c r="I189" s="175"/>
      <c r="J189" s="175"/>
      <c r="K189" s="175"/>
      <c r="L189" s="175"/>
      <c r="M189" s="175"/>
      <c r="N189" s="178"/>
      <c r="O189" s="178"/>
      <c r="P189" s="178"/>
      <c r="Q189" s="178"/>
      <c r="R189" s="178"/>
      <c r="S189" s="178"/>
      <c r="T189" s="178"/>
      <c r="U189" s="178"/>
      <c r="V189" s="179"/>
      <c r="W189" s="179"/>
      <c r="X189" s="179"/>
      <c r="Y189" s="63"/>
      <c r="Z189" s="63"/>
      <c r="AA189" s="64"/>
      <c r="AB189" s="64"/>
      <c r="AC189" s="64"/>
      <c r="AD189" s="64"/>
      <c r="AE189" s="64"/>
      <c r="AF189" s="64"/>
      <c r="AG189" s="64"/>
      <c r="AH189" s="64"/>
      <c r="AI189" s="64"/>
      <c r="AJ189" s="64"/>
    </row>
    <row r="190" spans="2:36" ht="15" customHeight="1">
      <c r="B190" s="25"/>
      <c r="C190" s="176" t="s">
        <v>127</v>
      </c>
      <c r="D190" s="177"/>
      <c r="E190" s="177"/>
      <c r="F190" s="177"/>
      <c r="G190" s="175"/>
      <c r="H190" s="175"/>
      <c r="I190" s="175"/>
      <c r="J190" s="175"/>
      <c r="K190" s="175"/>
      <c r="L190" s="175"/>
      <c r="M190" s="175"/>
      <c r="N190" s="178"/>
      <c r="O190" s="178"/>
      <c r="P190" s="178"/>
      <c r="Q190" s="178"/>
      <c r="R190" s="178"/>
      <c r="S190" s="178"/>
      <c r="T190" s="178"/>
      <c r="U190" s="178"/>
      <c r="V190" s="179"/>
      <c r="W190" s="179"/>
      <c r="X190" s="179"/>
      <c r="Y190" s="63"/>
      <c r="Z190" s="63"/>
      <c r="AA190" s="64"/>
      <c r="AB190" s="64"/>
      <c r="AC190" s="64"/>
      <c r="AD190" s="64"/>
      <c r="AE190" s="64"/>
      <c r="AF190" s="64"/>
      <c r="AG190" s="64"/>
      <c r="AH190" s="64"/>
      <c r="AI190" s="64"/>
      <c r="AJ190" s="64"/>
    </row>
    <row r="191" spans="2:36" ht="15" customHeight="1" thickBot="1">
      <c r="B191" s="25"/>
      <c r="C191" s="60"/>
      <c r="D191" s="60"/>
      <c r="E191" s="60"/>
      <c r="F191" s="60"/>
      <c r="G191" s="61"/>
      <c r="H191" s="61"/>
      <c r="I191" s="61"/>
      <c r="J191" s="61"/>
      <c r="K191" s="61"/>
      <c r="L191" s="61"/>
      <c r="M191" s="61"/>
      <c r="N191" s="62"/>
      <c r="O191" s="62"/>
      <c r="P191" s="62"/>
      <c r="Q191" s="62"/>
      <c r="R191" s="62"/>
      <c r="S191" s="62"/>
      <c r="T191" s="62"/>
      <c r="U191" s="62"/>
      <c r="V191" s="63"/>
      <c r="W191" s="63"/>
      <c r="X191" s="63"/>
      <c r="Y191" s="63"/>
      <c r="Z191" s="63"/>
      <c r="AA191" s="64"/>
      <c r="AB191" s="64"/>
      <c r="AC191" s="64"/>
      <c r="AD191" s="64"/>
      <c r="AE191" s="64"/>
      <c r="AF191" s="64"/>
      <c r="AG191" s="64"/>
      <c r="AH191" s="64"/>
      <c r="AI191" s="64"/>
      <c r="AJ191" s="64"/>
    </row>
    <row r="192" spans="2:36" ht="25.5" customHeight="1">
      <c r="B192" s="218" t="s">
        <v>128</v>
      </c>
      <c r="C192" s="218"/>
      <c r="D192" s="218"/>
      <c r="E192" s="218"/>
      <c r="F192" s="218"/>
      <c r="G192" s="218"/>
      <c r="H192" s="218"/>
      <c r="I192" s="218"/>
      <c r="J192" s="218"/>
      <c r="K192" s="218"/>
      <c r="L192" s="218"/>
      <c r="M192" s="218"/>
      <c r="N192" s="218"/>
      <c r="O192" s="218"/>
      <c r="P192" s="218"/>
      <c r="Q192" s="218"/>
      <c r="R192" s="218"/>
      <c r="S192" s="218"/>
      <c r="T192" s="218"/>
      <c r="U192" s="218"/>
      <c r="V192" s="218"/>
      <c r="W192" s="218"/>
      <c r="X192" s="218"/>
      <c r="Y192" s="218"/>
      <c r="Z192" s="218"/>
      <c r="AA192" s="218"/>
      <c r="AB192" s="218"/>
      <c r="AC192" s="218"/>
      <c r="AD192" s="218"/>
      <c r="AE192" s="218"/>
      <c r="AF192" s="218"/>
      <c r="AG192" s="218"/>
      <c r="AH192" s="218"/>
      <c r="AI192" s="218"/>
      <c r="AJ192" s="218"/>
    </row>
    <row r="193" spans="2:36" ht="15" customHeight="1">
      <c r="C193" s="296" t="s">
        <v>129</v>
      </c>
      <c r="D193" s="296"/>
      <c r="E193" s="296"/>
      <c r="F193" s="296"/>
      <c r="G193" s="296"/>
      <c r="H193" s="296"/>
      <c r="I193" s="296"/>
      <c r="J193" s="296"/>
      <c r="K193" s="296"/>
      <c r="L193" s="296"/>
      <c r="M193" s="296"/>
      <c r="N193" s="296"/>
      <c r="O193" s="296"/>
      <c r="P193" s="296"/>
      <c r="Q193" s="296"/>
      <c r="R193" s="296"/>
      <c r="S193" s="296"/>
      <c r="T193" s="296"/>
      <c r="U193" s="296"/>
      <c r="V193" s="296"/>
      <c r="W193" s="296"/>
      <c r="X193" s="296"/>
      <c r="Y193" s="296"/>
      <c r="Z193" s="296"/>
      <c r="AA193" s="296"/>
      <c r="AB193" s="296"/>
      <c r="AC193" s="296"/>
      <c r="AD193" s="296"/>
      <c r="AE193" s="296"/>
      <c r="AF193" s="296"/>
      <c r="AG193" s="296"/>
      <c r="AH193" s="296"/>
      <c r="AI193" s="296"/>
      <c r="AJ193" s="296"/>
    </row>
    <row r="194" spans="2:36" ht="15" customHeight="1" thickBot="1">
      <c r="C194" s="433"/>
      <c r="D194" s="433"/>
      <c r="E194" s="433"/>
      <c r="F194" s="433"/>
      <c r="G194" s="433"/>
      <c r="H194" s="433"/>
      <c r="I194" s="433"/>
      <c r="J194" s="433"/>
      <c r="K194" s="433"/>
      <c r="L194" s="433"/>
      <c r="M194" s="433"/>
      <c r="N194" s="433"/>
      <c r="O194" s="433"/>
      <c r="P194" s="433"/>
      <c r="Q194" s="433"/>
      <c r="R194" s="433"/>
      <c r="S194" s="433"/>
      <c r="T194" s="433"/>
      <c r="U194" s="433"/>
      <c r="V194" s="433"/>
      <c r="W194" s="433"/>
      <c r="X194" s="433"/>
      <c r="Y194" s="433"/>
      <c r="Z194" s="433"/>
      <c r="AA194" s="433"/>
      <c r="AB194" s="433"/>
      <c r="AC194" s="433"/>
      <c r="AD194" s="433"/>
      <c r="AE194" s="433"/>
      <c r="AF194" s="433"/>
      <c r="AG194" s="433"/>
      <c r="AH194" s="433"/>
      <c r="AI194" s="433"/>
      <c r="AJ194" s="433"/>
    </row>
    <row r="195" spans="2:36" ht="15" customHeight="1">
      <c r="B195" s="25"/>
      <c r="C195" s="434" t="s">
        <v>123</v>
      </c>
      <c r="D195" s="435"/>
      <c r="E195" s="435"/>
      <c r="F195" s="435"/>
      <c r="G195" s="435"/>
      <c r="H195" s="435"/>
      <c r="I195" s="435"/>
      <c r="J195" s="436"/>
      <c r="K195" s="438"/>
      <c r="L195" s="439"/>
      <c r="M195" s="439"/>
      <c r="N195" s="439"/>
      <c r="O195" s="439"/>
      <c r="P195" s="439"/>
      <c r="Q195" s="439"/>
      <c r="R195" s="439"/>
      <c r="S195" s="440"/>
      <c r="T195" s="444" t="s">
        <v>124</v>
      </c>
      <c r="U195" s="435"/>
      <c r="V195" s="435"/>
      <c r="W195" s="435"/>
      <c r="X195" s="435"/>
      <c r="Y195" s="436"/>
      <c r="Z195" s="457"/>
      <c r="AA195" s="458"/>
      <c r="AB195" s="458"/>
      <c r="AC195" s="458"/>
      <c r="AD195" s="458"/>
      <c r="AE195" s="458"/>
      <c r="AF195" s="458"/>
      <c r="AG195" s="458"/>
      <c r="AH195" s="458"/>
      <c r="AI195" s="458"/>
      <c r="AJ195" s="459"/>
    </row>
    <row r="196" spans="2:36" ht="15" customHeight="1">
      <c r="B196" s="25"/>
      <c r="C196" s="437"/>
      <c r="D196" s="223"/>
      <c r="E196" s="223"/>
      <c r="F196" s="223"/>
      <c r="G196" s="223"/>
      <c r="H196" s="223"/>
      <c r="I196" s="223"/>
      <c r="J196" s="224"/>
      <c r="K196" s="441"/>
      <c r="L196" s="442"/>
      <c r="M196" s="442"/>
      <c r="N196" s="442"/>
      <c r="O196" s="442"/>
      <c r="P196" s="442"/>
      <c r="Q196" s="442"/>
      <c r="R196" s="442"/>
      <c r="S196" s="443"/>
      <c r="T196" s="222"/>
      <c r="U196" s="223"/>
      <c r="V196" s="223"/>
      <c r="W196" s="223"/>
      <c r="X196" s="223"/>
      <c r="Y196" s="224"/>
      <c r="Z196" s="249"/>
      <c r="AA196" s="250"/>
      <c r="AB196" s="250"/>
      <c r="AC196" s="250"/>
      <c r="AD196" s="250"/>
      <c r="AE196" s="250"/>
      <c r="AF196" s="250"/>
      <c r="AG196" s="250"/>
      <c r="AH196" s="250"/>
      <c r="AI196" s="250"/>
      <c r="AJ196" s="460"/>
    </row>
    <row r="197" spans="2:36" ht="15" customHeight="1">
      <c r="B197" s="25"/>
      <c r="C197" s="282" t="s">
        <v>25</v>
      </c>
      <c r="D197" s="247"/>
      <c r="E197" s="247"/>
      <c r="F197" s="247"/>
      <c r="G197" s="247"/>
      <c r="H197" s="247"/>
      <c r="I197" s="247"/>
      <c r="J197" s="247"/>
      <c r="K197" s="248"/>
      <c r="L197" s="231"/>
      <c r="M197" s="231"/>
      <c r="N197" s="231"/>
      <c r="O197" s="231"/>
      <c r="P197" s="231"/>
      <c r="Q197" s="231"/>
      <c r="R197" s="231"/>
      <c r="S197" s="231"/>
      <c r="T197" s="231"/>
      <c r="U197" s="231"/>
      <c r="V197" s="231"/>
      <c r="W197" s="231"/>
      <c r="X197" s="231"/>
      <c r="Y197" s="233"/>
      <c r="Z197" s="451"/>
      <c r="AA197" s="452"/>
      <c r="AB197" s="452"/>
      <c r="AC197" s="452"/>
      <c r="AD197" s="452"/>
      <c r="AE197" s="452"/>
      <c r="AF197" s="452"/>
      <c r="AG197" s="452"/>
      <c r="AH197" s="452"/>
      <c r="AI197" s="452"/>
      <c r="AJ197" s="453"/>
    </row>
    <row r="198" spans="2:36" ht="15" customHeight="1">
      <c r="B198" s="25"/>
      <c r="C198" s="282"/>
      <c r="D198" s="247"/>
      <c r="E198" s="247"/>
      <c r="F198" s="247"/>
      <c r="G198" s="247"/>
      <c r="H198" s="247"/>
      <c r="I198" s="247"/>
      <c r="J198" s="247"/>
      <c r="K198" s="249"/>
      <c r="L198" s="250"/>
      <c r="M198" s="250"/>
      <c r="N198" s="250"/>
      <c r="O198" s="250"/>
      <c r="P198" s="250"/>
      <c r="Q198" s="250"/>
      <c r="R198" s="250"/>
      <c r="S198" s="250"/>
      <c r="T198" s="250"/>
      <c r="U198" s="250"/>
      <c r="V198" s="250"/>
      <c r="W198" s="250"/>
      <c r="X198" s="250"/>
      <c r="Y198" s="251"/>
      <c r="Z198" s="451"/>
      <c r="AA198" s="452"/>
      <c r="AB198" s="452"/>
      <c r="AC198" s="452"/>
      <c r="AD198" s="452"/>
      <c r="AE198" s="452"/>
      <c r="AF198" s="452"/>
      <c r="AG198" s="452"/>
      <c r="AH198" s="452"/>
      <c r="AI198" s="452"/>
      <c r="AJ198" s="453"/>
    </row>
    <row r="199" spans="2:36" ht="15" customHeight="1">
      <c r="B199" s="25"/>
      <c r="C199" s="282" t="s">
        <v>77</v>
      </c>
      <c r="D199" s="247"/>
      <c r="E199" s="247"/>
      <c r="F199" s="247"/>
      <c r="G199" s="247"/>
      <c r="H199" s="247"/>
      <c r="I199" s="247"/>
      <c r="J199" s="247"/>
      <c r="K199" s="283"/>
      <c r="L199" s="243"/>
      <c r="M199" s="243"/>
      <c r="N199" s="243"/>
      <c r="O199" s="243"/>
      <c r="P199" s="243"/>
      <c r="Q199" s="243"/>
      <c r="R199" s="243"/>
      <c r="S199" s="243"/>
      <c r="T199" s="243"/>
      <c r="U199" s="243"/>
      <c r="V199" s="243"/>
      <c r="W199" s="243"/>
      <c r="X199" s="243"/>
      <c r="Y199" s="284"/>
      <c r="Z199" s="451"/>
      <c r="AA199" s="452"/>
      <c r="AB199" s="452"/>
      <c r="AC199" s="452"/>
      <c r="AD199" s="452"/>
      <c r="AE199" s="452"/>
      <c r="AF199" s="452"/>
      <c r="AG199" s="452"/>
      <c r="AH199" s="452"/>
      <c r="AI199" s="452"/>
      <c r="AJ199" s="453"/>
    </row>
    <row r="200" spans="2:36" ht="15" customHeight="1">
      <c r="B200" s="25"/>
      <c r="C200" s="282"/>
      <c r="D200" s="247"/>
      <c r="E200" s="247"/>
      <c r="F200" s="247"/>
      <c r="G200" s="247"/>
      <c r="H200" s="247"/>
      <c r="I200" s="247"/>
      <c r="J200" s="247"/>
      <c r="K200" s="285"/>
      <c r="L200" s="245"/>
      <c r="M200" s="245"/>
      <c r="N200" s="245"/>
      <c r="O200" s="245"/>
      <c r="P200" s="245"/>
      <c r="Q200" s="245"/>
      <c r="R200" s="245"/>
      <c r="S200" s="245"/>
      <c r="T200" s="245"/>
      <c r="U200" s="245"/>
      <c r="V200" s="245"/>
      <c r="W200" s="245"/>
      <c r="X200" s="245"/>
      <c r="Y200" s="286"/>
      <c r="Z200" s="451"/>
      <c r="AA200" s="452"/>
      <c r="AB200" s="452"/>
      <c r="AC200" s="452"/>
      <c r="AD200" s="452"/>
      <c r="AE200" s="452"/>
      <c r="AF200" s="452"/>
      <c r="AG200" s="452"/>
      <c r="AH200" s="452"/>
      <c r="AI200" s="452"/>
      <c r="AJ200" s="453"/>
    </row>
    <row r="201" spans="2:36" ht="15" customHeight="1">
      <c r="B201" s="25"/>
      <c r="C201" s="282" t="s">
        <v>78</v>
      </c>
      <c r="D201" s="247"/>
      <c r="E201" s="247"/>
      <c r="F201" s="247"/>
      <c r="G201" s="247"/>
      <c r="H201" s="247"/>
      <c r="I201" s="247"/>
      <c r="J201" s="247"/>
      <c r="K201" s="283"/>
      <c r="L201" s="243"/>
      <c r="M201" s="243"/>
      <c r="N201" s="243"/>
      <c r="O201" s="243"/>
      <c r="P201" s="243"/>
      <c r="Q201" s="243"/>
      <c r="R201" s="243"/>
      <c r="S201" s="243"/>
      <c r="T201" s="243"/>
      <c r="U201" s="243"/>
      <c r="V201" s="243"/>
      <c r="W201" s="243"/>
      <c r="X201" s="243"/>
      <c r="Y201" s="284"/>
      <c r="Z201" s="451"/>
      <c r="AA201" s="452"/>
      <c r="AB201" s="452"/>
      <c r="AC201" s="452"/>
      <c r="AD201" s="452"/>
      <c r="AE201" s="452"/>
      <c r="AF201" s="452"/>
      <c r="AG201" s="452"/>
      <c r="AH201" s="452"/>
      <c r="AI201" s="452"/>
      <c r="AJ201" s="453"/>
    </row>
    <row r="202" spans="2:36" ht="15" customHeight="1" thickBot="1">
      <c r="B202" s="25"/>
      <c r="C202" s="432"/>
      <c r="D202" s="267"/>
      <c r="E202" s="267"/>
      <c r="F202" s="267"/>
      <c r="G202" s="267"/>
      <c r="H202" s="267"/>
      <c r="I202" s="267"/>
      <c r="J202" s="267"/>
      <c r="K202" s="450"/>
      <c r="L202" s="385"/>
      <c r="M202" s="385"/>
      <c r="N202" s="385"/>
      <c r="O202" s="385"/>
      <c r="P202" s="385"/>
      <c r="Q202" s="385"/>
      <c r="R202" s="385"/>
      <c r="S202" s="385"/>
      <c r="T202" s="385"/>
      <c r="U202" s="385"/>
      <c r="V202" s="385"/>
      <c r="W202" s="385"/>
      <c r="X202" s="385"/>
      <c r="Y202" s="386"/>
      <c r="Z202" s="454"/>
      <c r="AA202" s="455"/>
      <c r="AB202" s="455"/>
      <c r="AC202" s="455"/>
      <c r="AD202" s="455"/>
      <c r="AE202" s="455"/>
      <c r="AF202" s="455"/>
      <c r="AG202" s="455"/>
      <c r="AH202" s="455"/>
      <c r="AI202" s="455"/>
      <c r="AJ202" s="456"/>
    </row>
    <row r="203" spans="2:36" ht="15" customHeight="1">
      <c r="B203" s="25"/>
      <c r="C203" s="60"/>
      <c r="D203" s="60"/>
      <c r="E203" s="60"/>
      <c r="F203" s="60"/>
      <c r="G203" s="61"/>
      <c r="H203" s="61"/>
      <c r="I203" s="61"/>
      <c r="J203" s="61"/>
      <c r="K203" s="61"/>
      <c r="L203" s="61"/>
      <c r="M203" s="61"/>
      <c r="N203" s="62"/>
      <c r="O203" s="62"/>
      <c r="P203" s="62"/>
      <c r="Q203" s="62"/>
      <c r="R203" s="62"/>
      <c r="S203" s="62"/>
      <c r="T203" s="62"/>
      <c r="U203" s="62"/>
      <c r="V203" s="63"/>
      <c r="W203" s="63"/>
      <c r="X203" s="63"/>
      <c r="Y203" s="63"/>
      <c r="Z203" s="63"/>
      <c r="AA203" s="64"/>
      <c r="AB203" s="64"/>
      <c r="AC203" s="64"/>
      <c r="AD203" s="64"/>
      <c r="AE203" s="64"/>
      <c r="AF203" s="64"/>
      <c r="AG203" s="64"/>
      <c r="AH203" s="64"/>
      <c r="AI203" s="64"/>
      <c r="AJ203" s="64"/>
    </row>
    <row r="204" spans="2:36" ht="15" customHeight="1">
      <c r="B204" s="25"/>
      <c r="C204" s="60"/>
      <c r="D204" s="60"/>
      <c r="E204" s="60"/>
      <c r="F204" s="60"/>
      <c r="G204" s="61"/>
      <c r="H204" s="61"/>
      <c r="I204" s="61"/>
      <c r="J204" s="61"/>
      <c r="K204" s="61"/>
      <c r="L204" s="61"/>
      <c r="M204" s="61"/>
      <c r="N204" s="62"/>
      <c r="O204" s="62"/>
      <c r="P204" s="62"/>
      <c r="Q204" s="62"/>
      <c r="R204" s="62"/>
      <c r="S204" s="62"/>
      <c r="T204" s="62"/>
      <c r="U204" s="62"/>
      <c r="V204" s="63"/>
      <c r="W204" s="63"/>
      <c r="X204" s="63"/>
      <c r="Y204" s="63"/>
      <c r="Z204" s="63"/>
      <c r="AA204" s="64"/>
      <c r="AB204" s="64"/>
      <c r="AC204" s="64"/>
      <c r="AD204" s="64"/>
      <c r="AE204" s="64"/>
      <c r="AF204" s="64"/>
      <c r="AG204" s="64"/>
      <c r="AH204" s="64"/>
      <c r="AI204" s="64"/>
      <c r="AJ204" s="64"/>
    </row>
    <row r="205" spans="2:36" ht="15" customHeight="1">
      <c r="B205" s="476" t="s">
        <v>130</v>
      </c>
      <c r="C205" s="476"/>
      <c r="D205" s="476"/>
      <c r="E205" s="476"/>
      <c r="F205" s="476"/>
      <c r="G205" s="476"/>
      <c r="H205" s="476"/>
      <c r="I205" s="476"/>
      <c r="J205" s="476"/>
      <c r="K205" s="476"/>
      <c r="L205" s="476"/>
      <c r="M205" s="476"/>
      <c r="N205" s="476"/>
      <c r="O205" s="476"/>
      <c r="P205" s="476"/>
      <c r="Q205" s="476"/>
      <c r="R205" s="476"/>
      <c r="S205" s="476"/>
      <c r="T205" s="476"/>
      <c r="U205" s="476"/>
      <c r="V205" s="476"/>
      <c r="W205" s="476"/>
      <c r="X205" s="476"/>
      <c r="Y205" s="476"/>
      <c r="Z205" s="476"/>
      <c r="AA205" s="476"/>
      <c r="AB205" s="476"/>
      <c r="AC205" s="476"/>
      <c r="AD205" s="476"/>
      <c r="AE205" s="476"/>
      <c r="AF205" s="476"/>
      <c r="AG205" s="476"/>
      <c r="AH205" s="476"/>
      <c r="AI205" s="476"/>
      <c r="AJ205" s="476"/>
    </row>
    <row r="206" spans="2:36" ht="15" customHeight="1">
      <c r="B206" s="53"/>
    </row>
    <row r="207" spans="2:36" ht="15" customHeight="1">
      <c r="B207" s="53"/>
      <c r="C207" s="477" t="s">
        <v>2537</v>
      </c>
      <c r="D207" s="477"/>
      <c r="E207" s="477"/>
      <c r="F207" s="477"/>
      <c r="G207" s="477"/>
      <c r="H207" s="477"/>
      <c r="I207" s="477"/>
      <c r="J207" s="477"/>
      <c r="K207" s="477"/>
      <c r="L207" s="477"/>
      <c r="M207" s="477"/>
      <c r="N207" s="477"/>
      <c r="O207" s="477"/>
      <c r="P207" s="477"/>
      <c r="Q207" s="477"/>
      <c r="R207" s="477"/>
      <c r="S207" s="477"/>
      <c r="T207" s="477"/>
      <c r="U207" s="477"/>
      <c r="V207" s="477"/>
      <c r="W207" s="477"/>
      <c r="X207" s="477"/>
      <c r="Y207" s="477"/>
      <c r="Z207" s="477"/>
      <c r="AA207" s="477"/>
      <c r="AB207" s="477"/>
      <c r="AC207" s="477"/>
      <c r="AD207" s="477"/>
      <c r="AE207" s="477"/>
      <c r="AF207" s="477"/>
      <c r="AG207" s="477"/>
      <c r="AH207" s="477"/>
      <c r="AI207" s="477"/>
      <c r="AJ207" s="477"/>
    </row>
    <row r="208" spans="2:36" ht="55.5" customHeight="1" thickBot="1">
      <c r="B208" s="53"/>
      <c r="C208" s="478"/>
      <c r="D208" s="478"/>
      <c r="E208" s="478"/>
      <c r="F208" s="478"/>
      <c r="G208" s="478"/>
      <c r="H208" s="478"/>
      <c r="I208" s="478"/>
      <c r="J208" s="478"/>
      <c r="K208" s="478"/>
      <c r="L208" s="478"/>
      <c r="M208" s="478"/>
      <c r="N208" s="478"/>
      <c r="O208" s="478"/>
      <c r="P208" s="478"/>
      <c r="Q208" s="478"/>
      <c r="R208" s="478"/>
      <c r="S208" s="478"/>
      <c r="T208" s="478"/>
      <c r="U208" s="478"/>
      <c r="V208" s="478"/>
      <c r="W208" s="478"/>
      <c r="X208" s="478"/>
      <c r="Y208" s="478"/>
      <c r="Z208" s="478"/>
      <c r="AA208" s="478"/>
      <c r="AB208" s="478"/>
      <c r="AC208" s="478"/>
      <c r="AD208" s="478"/>
      <c r="AE208" s="478"/>
      <c r="AF208" s="478"/>
      <c r="AG208" s="478"/>
      <c r="AH208" s="478"/>
      <c r="AI208" s="478"/>
      <c r="AJ208" s="478"/>
    </row>
    <row r="209" spans="2:36" ht="15" customHeight="1">
      <c r="C209" s="467" t="s">
        <v>131</v>
      </c>
      <c r="D209" s="468"/>
      <c r="E209" s="468"/>
      <c r="F209" s="468"/>
      <c r="G209" s="468"/>
      <c r="H209" s="468"/>
      <c r="I209" s="468"/>
      <c r="J209" s="468"/>
      <c r="K209" s="468"/>
      <c r="L209" s="469"/>
      <c r="M209" s="473" t="s">
        <v>132</v>
      </c>
      <c r="N209" s="468"/>
      <c r="O209" s="468"/>
      <c r="P209" s="468"/>
      <c r="Q209" s="468"/>
      <c r="R209" s="469"/>
      <c r="S209" s="473" t="s">
        <v>78</v>
      </c>
      <c r="T209" s="468"/>
      <c r="U209" s="468"/>
      <c r="V209" s="468"/>
      <c r="W209" s="469"/>
      <c r="X209" s="473" t="s">
        <v>133</v>
      </c>
      <c r="Y209" s="468"/>
      <c r="Z209" s="469"/>
      <c r="AA209" s="473" t="s">
        <v>134</v>
      </c>
      <c r="AB209" s="468"/>
      <c r="AC209" s="468"/>
      <c r="AD209" s="468"/>
      <c r="AE209" s="468"/>
      <c r="AF209" s="469"/>
      <c r="AG209" s="473" t="s">
        <v>135</v>
      </c>
      <c r="AH209" s="468"/>
      <c r="AI209" s="469"/>
      <c r="AJ209" s="480" t="s">
        <v>136</v>
      </c>
    </row>
    <row r="210" spans="2:36" ht="15" customHeight="1" thickBot="1">
      <c r="C210" s="479"/>
      <c r="D210" s="277"/>
      <c r="E210" s="277"/>
      <c r="F210" s="277"/>
      <c r="G210" s="277"/>
      <c r="H210" s="277"/>
      <c r="I210" s="277"/>
      <c r="J210" s="277"/>
      <c r="K210" s="277"/>
      <c r="L210" s="278"/>
      <c r="M210" s="276"/>
      <c r="N210" s="277"/>
      <c r="O210" s="277"/>
      <c r="P210" s="277"/>
      <c r="Q210" s="277"/>
      <c r="R210" s="278"/>
      <c r="S210" s="276"/>
      <c r="T210" s="277"/>
      <c r="U210" s="277"/>
      <c r="V210" s="277"/>
      <c r="W210" s="278"/>
      <c r="X210" s="276"/>
      <c r="Y210" s="277"/>
      <c r="Z210" s="278"/>
      <c r="AA210" s="276"/>
      <c r="AB210" s="277"/>
      <c r="AC210" s="277"/>
      <c r="AD210" s="277"/>
      <c r="AE210" s="277"/>
      <c r="AF210" s="278"/>
      <c r="AG210" s="276"/>
      <c r="AH210" s="277"/>
      <c r="AI210" s="278"/>
      <c r="AJ210" s="481"/>
    </row>
    <row r="211" spans="2:36" ht="15" customHeight="1">
      <c r="B211" s="35"/>
      <c r="C211" s="415" t="str">
        <f>IF(AB138="Unemployed","Unemployed",IF(AB138="Fresh Graduate","Fresh Graduate",IF(AB138="Self-employed","Self-employed",IF(L138&lt;&gt;"",IF(L140&lt;&gt;"",L140,""),""))))</f>
        <v/>
      </c>
      <c r="D211" s="416"/>
      <c r="E211" s="416"/>
      <c r="F211" s="416"/>
      <c r="G211" s="416"/>
      <c r="H211" s="416"/>
      <c r="I211" s="416"/>
      <c r="J211" s="416"/>
      <c r="K211" s="416"/>
      <c r="L211" s="417"/>
      <c r="M211" s="424" t="str">
        <f>IF(AB138="Unemployed","",IF(AB138="Fresh Graduate","",IF(AB138="Self-employed","",IF(L138&lt;&gt;"",IF(L142&lt;&gt;"",L142,""),""))))</f>
        <v/>
      </c>
      <c r="N211" s="416"/>
      <c r="O211" s="416"/>
      <c r="P211" s="416"/>
      <c r="Q211" s="416"/>
      <c r="R211" s="417"/>
      <c r="S211" s="424" t="str">
        <f>IF(AB138="Unemployed","",IF(AB138="Fresh Graduate","",IF(AB138="Self-employed","",IF(L138&lt;&gt;"",IF(L144&lt;&gt;"",L144,""),""))))</f>
        <v/>
      </c>
      <c r="T211" s="416"/>
      <c r="U211" s="416"/>
      <c r="V211" s="416"/>
      <c r="W211" s="417"/>
      <c r="X211" s="427" t="str">
        <f>IF(COUNTIF(AE213,""),"",IF(COUNTIF(AE211,""),"",IF(INDEX(List!$C$2:$D$13,MATCH(AC213,List!$C$2:$C$13,0),2)=12,IF(INDEX(List!$C$2:$D$13,MATCH(AC211,List!$C$2:$C$13,0),2)=1,AE213-AE211+1,IF(INDEX(List!$C$2:$D$13,MATCH(AC213,List!$C$2:$C$13,0),2)&gt;=(INDEX(List!$C$2:$D$13,MATCH(AC211,List!$C$2:$C$13,0),2)-1),AE213-AE211,AE213-AE211-1)),IF(INDEX(List!$C$2:$D$13,MATCH(AC213,List!$C$2:$C$13,0),2)&gt;=(INDEX(List!$C$2:$D$13,MATCH(AC211,List!$C$2:$C$13,0),2)-1),AE213-AE211,AE213-AE211-1))&amp;IF(IF(COUNTIF(AE213,""),"",IF(COUNTIF(AE211,""),"",IF(INDEX(List!$C$2:$D$13,MATCH(AC213,List!$C$2:$C$13,0),2)=12,IF(INDEX(List!$C$2:$D$13,MATCH(AC211,List!$C$2:$C$13,0),2)=1,AE213-AE211+1,IF(INDEX(List!$C$2:$D$13,MATCH(AC213,List!$C$2:$C$13,0),2)&gt;=(INDEX(List!$C$2:$D$13,MATCH(AC211,List!$C$2:$C$13,0),2)-1),AE213-AE211,AE213-AE211-1)),IF(INDEX(List!$C$2:$D$13,MATCH(AC213,List!$C$2:$C$13,0),2)&gt;=(INDEX(List!$C$2:$D$13,MATCH(AC211,List!$C$2:$C$13,0),2)-1),AE213-AE211,AE213-AE211-1))))&lt;=1," year"," years ")))</f>
        <v/>
      </c>
      <c r="Y211" s="428"/>
      <c r="Z211" s="429"/>
      <c r="AA211" s="430" t="s">
        <v>36</v>
      </c>
      <c r="AB211" s="431"/>
      <c r="AC211" s="428">
        <f>$O$146</f>
        <v>0</v>
      </c>
      <c r="AD211" s="256" t="s">
        <v>13</v>
      </c>
      <c r="AE211" s="445">
        <f>$R$146</f>
        <v>0</v>
      </c>
      <c r="AF211" s="446"/>
      <c r="AG211" s="449"/>
      <c r="AH211" s="256"/>
      <c r="AI211" s="257"/>
      <c r="AJ211" s="412"/>
    </row>
    <row r="212" spans="2:36" ht="15" customHeight="1">
      <c r="C212" s="418"/>
      <c r="D212" s="419"/>
      <c r="E212" s="419"/>
      <c r="F212" s="419"/>
      <c r="G212" s="419"/>
      <c r="H212" s="419"/>
      <c r="I212" s="419"/>
      <c r="J212" s="419"/>
      <c r="K212" s="419"/>
      <c r="L212" s="420"/>
      <c r="M212" s="425"/>
      <c r="N212" s="419"/>
      <c r="O212" s="419"/>
      <c r="P212" s="419"/>
      <c r="Q212" s="419"/>
      <c r="R212" s="420"/>
      <c r="S212" s="425"/>
      <c r="T212" s="419"/>
      <c r="U212" s="419"/>
      <c r="V212" s="419"/>
      <c r="W212" s="420"/>
      <c r="X212" s="388"/>
      <c r="Y212" s="389"/>
      <c r="Z212" s="390"/>
      <c r="AA212" s="393"/>
      <c r="AB212" s="394"/>
      <c r="AC212" s="400"/>
      <c r="AD212" s="250"/>
      <c r="AE212" s="447"/>
      <c r="AF212" s="448"/>
      <c r="AG212" s="402"/>
      <c r="AH212" s="260"/>
      <c r="AI212" s="261"/>
      <c r="AJ212" s="413"/>
    </row>
    <row r="213" spans="2:36" ht="15" customHeight="1">
      <c r="C213" s="418"/>
      <c r="D213" s="419"/>
      <c r="E213" s="419"/>
      <c r="F213" s="419"/>
      <c r="G213" s="419"/>
      <c r="H213" s="419"/>
      <c r="I213" s="419"/>
      <c r="J213" s="419"/>
      <c r="K213" s="419"/>
      <c r="L213" s="420"/>
      <c r="M213" s="425"/>
      <c r="N213" s="419"/>
      <c r="O213" s="419"/>
      <c r="P213" s="419"/>
      <c r="Q213" s="419"/>
      <c r="R213" s="420"/>
      <c r="S213" s="425"/>
      <c r="T213" s="419"/>
      <c r="U213" s="419"/>
      <c r="V213" s="419"/>
      <c r="W213" s="420"/>
      <c r="X213" s="388" t="str">
        <f>IF(COUNTIF(AC213,""),"",IF(COUNTIF(AC211,""),"",IF(INDEX(List!$C$2:$D$13,MATCH(AC213,List!$C$2:$C$13,0),2)=12,IF(INDEX(List!$C$2:$D$13,MATCH(AC211,List!$C$2:$C$13,0),2)=1,0,IF(INDEX(List!$C$2:$D$13,MATCH(AC213,List!$C$2:$C$13,0),2)&gt;=(INDEX(List!$C$2:$D$13,MATCH(AC211,List!$C$2:$C$13,0),2)-1),INDEX(List!$C$2:$D$13,MATCH(AC213,List!$C$2:$C$13,0),2)-INDEX(List!$C$2:$D$13,MATCH(AC211,List!$C$2:$C$13,0),2)+1,12-INDEX(List!$C$2:$D$13,MATCH(AC211,List!$C$2:$C$13,0),2)+INDEX(List!$C$2:$D$13,MATCH(AC213,List!$C$2:$C$13,0),2)+1)),IF(INDEX(List!$C$2:$D$13,MATCH(AC213,List!$C$2:$C$13,0),2)&gt;=(INDEX(List!$C$2:$D$13,MATCH(AC211,List!$C$2:$C$13,0),2)-1),INDEX(List!$C$2:$D$13,MATCH(AC213,List!$C$2:$C$13,0),2)-INDEX(List!$C$2:$D$13,MATCH(AC211,List!$C$2:$C$13,0),2)+1,12-INDEX(List!$C$2:$D$13,MATCH(AC211,List!$C$2:$C$13,0),2)+INDEX(List!$C$2:$D$13,MATCH(AC213,List!$C$2:$C$13,0),2)+1))&amp;IF(IF(COUNTIF(INDEX(List!$C$2:$D$13,MATCH(AC213,List!$C$2:$C$13,0),2),""),"",IF(COUNTIF(INDEX(List!$C$2:$D$13,MATCH(AC211,List!$C$2:$C$13,0),2),""),"",IF(INDEX(List!$C$2:$D$13,MATCH(AC213,List!$C$2:$C$13,0),2)=12,IF(INDEX(List!$C$2:$D$13,MATCH(AC211,List!$C$2:$C$13,0),2)=1,0,IF(INDEX(List!$C$2:$D$13,MATCH(AC213,List!$C$2:$C$13,0),2)&gt;=(INDEX(List!$C$2:$D$13,MATCH(AC211,List!$C$2:$C$13,0),2)-1),INDEX(List!$C$2:$D$13,MATCH(AC213,List!$C$2:$C$13,0),2)-INDEX(List!$C$2:$D$13,MATCH(AC211,List!$C$2:$C$13,0),2)+1,12-INDEX(List!$C$2:$D$13,MATCH(AC211,List!$C$2:$C$13,0),2)+INDEX(List!$C$2:$D$13,MATCH(AC213,List!$C$2:$C$13,0),2)+1)),IF(INDEX(List!$C$2:$D$13,MATCH(AC213,List!$C$2:$C$13,0),2)&gt;=(INDEX(List!$C$2:$D$13,MATCH(AC211,List!$C$2:$C$13,0),2)-1),INDEX(List!$C$2:$D$13,MATCH(AC213,List!$C$2:$C$13,0),2)-INDEX(List!$C$2:$D$13,MATCH(AC211,List!$C$2:$C$13,0),2)+1,12-INDEX(List!$C$2:$D$13,MATCH(AC211,List!$C$2:$C$13,0),2)+INDEX(List!$C$2:$D$13,MATCH(AC213,List!$C$2:$C$13,0),2)+1))))&lt;=1," month"," months")))</f>
        <v/>
      </c>
      <c r="Y213" s="389"/>
      <c r="Z213" s="390"/>
      <c r="AA213" s="248" t="s">
        <v>137</v>
      </c>
      <c r="AB213" s="231"/>
      <c r="AC213" s="392"/>
      <c r="AD213" s="231" t="s">
        <v>13</v>
      </c>
      <c r="AE213" s="231"/>
      <c r="AF213" s="233"/>
      <c r="AG213" s="402"/>
      <c r="AH213" s="260"/>
      <c r="AI213" s="261"/>
      <c r="AJ213" s="413"/>
    </row>
    <row r="214" spans="2:36" ht="15" customHeight="1">
      <c r="C214" s="421"/>
      <c r="D214" s="422"/>
      <c r="E214" s="422"/>
      <c r="F214" s="422"/>
      <c r="G214" s="422"/>
      <c r="H214" s="422"/>
      <c r="I214" s="422"/>
      <c r="J214" s="422"/>
      <c r="K214" s="422"/>
      <c r="L214" s="423"/>
      <c r="M214" s="426"/>
      <c r="N214" s="422"/>
      <c r="O214" s="422"/>
      <c r="P214" s="422"/>
      <c r="Q214" s="422"/>
      <c r="R214" s="423"/>
      <c r="S214" s="426"/>
      <c r="T214" s="422"/>
      <c r="U214" s="422"/>
      <c r="V214" s="422"/>
      <c r="W214" s="423"/>
      <c r="X214" s="399"/>
      <c r="Y214" s="400"/>
      <c r="Z214" s="401"/>
      <c r="AA214" s="249"/>
      <c r="AB214" s="250"/>
      <c r="AC214" s="394"/>
      <c r="AD214" s="250"/>
      <c r="AE214" s="250"/>
      <c r="AF214" s="251"/>
      <c r="AG214" s="249"/>
      <c r="AH214" s="250"/>
      <c r="AI214" s="251"/>
      <c r="AJ214" s="414"/>
    </row>
    <row r="215" spans="2:36" ht="15" customHeight="1">
      <c r="C215" s="380"/>
      <c r="D215" s="243"/>
      <c r="E215" s="243"/>
      <c r="F215" s="243"/>
      <c r="G215" s="243"/>
      <c r="H215" s="243"/>
      <c r="I215" s="243"/>
      <c r="J215" s="243"/>
      <c r="K215" s="243"/>
      <c r="L215" s="284"/>
      <c r="M215" s="274"/>
      <c r="N215" s="274"/>
      <c r="O215" s="274"/>
      <c r="P215" s="274"/>
      <c r="Q215" s="274"/>
      <c r="R215" s="274"/>
      <c r="S215" s="274"/>
      <c r="T215" s="274"/>
      <c r="U215" s="274"/>
      <c r="V215" s="274"/>
      <c r="W215" s="274"/>
      <c r="X215" s="461" t="str">
        <f>IF(COUNTIF(AE217,""),"",IF(COUNTIF(AE215,""),"",IF(INDEX(List!$C$2:$D$13,MATCH(AC217,List!$C$2:$C$13,0),2)=12,IF(INDEX(List!$C$2:$D$13,MATCH(AC215,List!$C$2:$C$13,0),2)=1,AE217-AE215+1,IF(INDEX(List!$C$2:$D$13,MATCH(AC217,List!$C$2:$C$13,0),2)&gt;=(INDEX(List!$C$2:$D$13,MATCH(AC215,List!$C$2:$C$13,0),2)-1),AE217-AE215,AE217-AE215-1)),IF(INDEX(List!$C$2:$D$13,MATCH(AC217,List!$C$2:$C$13,0),2)&gt;=(INDEX(List!$C$2:$D$13,MATCH(AC215,List!$C$2:$C$13,0),2)-1),AE217-AE215,AE217-AE215-1))&amp;IF(IF(COUNTIF(AE217,""),"",IF(COUNTIF(AE215,""),"",IF(INDEX(List!$C$2:$D$13,MATCH(AC217,List!$C$2:$C$13,0),2)=12,IF(INDEX(List!$C$2:$D$13,MATCH(AC215,List!$C$2:$C$13,0),2)=1,AE217-AE215+1,IF(INDEX(List!$C$2:$D$13,MATCH(AC217,List!$C$2:$C$13,0),2)&gt;=(INDEX(List!$C$2:$D$13,MATCH(AC215,List!$C$2:$C$13,0),2)-1),AE217-AE215,AE217-AE215-1)),IF(INDEX(List!$C$2:$D$13,MATCH(AC217,List!$C$2:$C$13,0),2)&gt;=(INDEX(List!$C$2:$D$13,MATCH(AC215,List!$C$2:$C$13,0),2)-1),AE217-AE215,AE217-AE215-1))))&lt;=1," year"," years ")))</f>
        <v/>
      </c>
      <c r="Y215" s="462"/>
      <c r="Z215" s="463"/>
      <c r="AA215" s="391" t="s">
        <v>36</v>
      </c>
      <c r="AB215" s="392"/>
      <c r="AC215" s="392"/>
      <c r="AD215" s="231" t="s">
        <v>13</v>
      </c>
      <c r="AE215" s="231"/>
      <c r="AF215" s="233"/>
      <c r="AG215" s="395"/>
      <c r="AH215" s="395"/>
      <c r="AI215" s="395"/>
      <c r="AJ215" s="397"/>
    </row>
    <row r="216" spans="2:36" ht="15" customHeight="1">
      <c r="C216" s="381"/>
      <c r="D216" s="382"/>
      <c r="E216" s="382"/>
      <c r="F216" s="382"/>
      <c r="G216" s="382"/>
      <c r="H216" s="382"/>
      <c r="I216" s="382"/>
      <c r="J216" s="382"/>
      <c r="K216" s="382"/>
      <c r="L216" s="383"/>
      <c r="M216" s="274"/>
      <c r="N216" s="274"/>
      <c r="O216" s="274"/>
      <c r="P216" s="274"/>
      <c r="Q216" s="274"/>
      <c r="R216" s="274"/>
      <c r="S216" s="274"/>
      <c r="T216" s="274"/>
      <c r="U216" s="274"/>
      <c r="V216" s="274"/>
      <c r="W216" s="274"/>
      <c r="X216" s="388"/>
      <c r="Y216" s="389"/>
      <c r="Z216" s="390"/>
      <c r="AA216" s="393"/>
      <c r="AB216" s="394"/>
      <c r="AC216" s="394"/>
      <c r="AD216" s="250"/>
      <c r="AE216" s="250"/>
      <c r="AF216" s="251"/>
      <c r="AG216" s="395"/>
      <c r="AH216" s="395"/>
      <c r="AI216" s="395"/>
      <c r="AJ216" s="397"/>
    </row>
    <row r="217" spans="2:36" ht="15" customHeight="1">
      <c r="C217" s="381"/>
      <c r="D217" s="382"/>
      <c r="E217" s="382"/>
      <c r="F217" s="382"/>
      <c r="G217" s="382"/>
      <c r="H217" s="382"/>
      <c r="I217" s="382"/>
      <c r="J217" s="382"/>
      <c r="K217" s="382"/>
      <c r="L217" s="383"/>
      <c r="M217" s="274"/>
      <c r="N217" s="274"/>
      <c r="O217" s="274"/>
      <c r="P217" s="274"/>
      <c r="Q217" s="274"/>
      <c r="R217" s="274"/>
      <c r="S217" s="274"/>
      <c r="T217" s="274"/>
      <c r="U217" s="274"/>
      <c r="V217" s="274"/>
      <c r="W217" s="274"/>
      <c r="X217" s="388" t="str">
        <f>IF(COUNTIF(AC217,""),"",IF(COUNTIF(AC215,""),"",IF(INDEX(List!$C$2:$D$13,MATCH(AC217,List!$C$2:$C$13,0),2)=12,IF(INDEX(List!$C$2:$D$13,MATCH(AC215,List!$C$2:$C$13,0),2)=1,0,IF(INDEX(List!$C$2:$D$13,MATCH(AC217,List!$C$2:$C$13,0),2)&gt;=(INDEX(List!$C$2:$D$13,MATCH(AC215,List!$C$2:$C$13,0),2)-1),INDEX(List!$C$2:$D$13,MATCH(AC217,List!$C$2:$C$13,0),2)-INDEX(List!$C$2:$D$13,MATCH(AC215,List!$C$2:$C$13,0),2)+1,12-INDEX(List!$C$2:$D$13,MATCH(AC215,List!$C$2:$C$13,0),2)+INDEX(List!$C$2:$D$13,MATCH(AC217,List!$C$2:$C$13,0),2)+1)),IF(INDEX(List!$C$2:$D$13,MATCH(AC217,List!$C$2:$C$13,0),2)&gt;=(INDEX(List!$C$2:$D$13,MATCH(AC215,List!$C$2:$C$13,0),2)-1),INDEX(List!$C$2:$D$13,MATCH(AC217,List!$C$2:$C$13,0),2)-INDEX(List!$C$2:$D$13,MATCH(AC215,List!$C$2:$C$13,0),2)+1,12-INDEX(List!$C$2:$D$13,MATCH(AC215,List!$C$2:$C$13,0),2)+INDEX(List!$C$2:$D$13,MATCH(AC217,List!$C$2:$C$13,0),2)+1))&amp;IF(IF(COUNTIF(INDEX(List!$C$2:$D$13,MATCH(AC217,List!$C$2:$C$13,0),2),""),"",IF(COUNTIF(INDEX(List!$C$2:$D$13,MATCH(AC215,List!$C$2:$C$13,0),2),""),"",IF(INDEX(List!$C$2:$D$13,MATCH(AC217,List!$C$2:$C$13,0),2)=12,IF(INDEX(List!$C$2:$D$13,MATCH(AC215,List!$C$2:$C$13,0),2)=1,0,IF(INDEX(List!$C$2:$D$13,MATCH(AC217,List!$C$2:$C$13,0),2)&gt;=(INDEX(List!$C$2:$D$13,MATCH(AC215,List!$C$2:$C$13,0),2)-1),INDEX(List!$C$2:$D$13,MATCH(AC217,List!$C$2:$C$13,0),2)-INDEX(List!$C$2:$D$13,MATCH(AC215,List!$C$2:$C$13,0),2)+1,12-INDEX(List!$C$2:$D$13,MATCH(AC215,List!$C$2:$C$13,0),2)+INDEX(List!$C$2:$D$13,MATCH(AC217,List!$C$2:$C$13,0),2)+1)),IF(INDEX(List!$C$2:$D$13,MATCH(AC217,List!$C$2:$C$13,0),2)&gt;=(INDEX(List!$C$2:$D$13,MATCH(AC215,List!$C$2:$C$13,0),2)-1),INDEX(List!$C$2:$D$13,MATCH(AC217,List!$C$2:$C$13,0),2)-INDEX(List!$C$2:$D$13,MATCH(AC215,List!$C$2:$C$13,0),2)+1,12-INDEX(List!$C$2:$D$13,MATCH(AC215,List!$C$2:$C$13,0),2)+INDEX(List!$C$2:$D$13,MATCH(AC217,List!$C$2:$C$13,0),2)+1))))&lt;=1," month"," months")))</f>
        <v/>
      </c>
      <c r="Y217" s="389"/>
      <c r="Z217" s="390"/>
      <c r="AA217" s="402" t="s">
        <v>37</v>
      </c>
      <c r="AB217" s="260"/>
      <c r="AC217" s="403"/>
      <c r="AD217" s="260" t="s">
        <v>13</v>
      </c>
      <c r="AE217" s="260"/>
      <c r="AF217" s="261"/>
      <c r="AG217" s="395"/>
      <c r="AH217" s="395"/>
      <c r="AI217" s="395"/>
      <c r="AJ217" s="397"/>
    </row>
    <row r="218" spans="2:36" ht="15" customHeight="1">
      <c r="C218" s="410"/>
      <c r="D218" s="245"/>
      <c r="E218" s="245"/>
      <c r="F218" s="245"/>
      <c r="G218" s="245"/>
      <c r="H218" s="245"/>
      <c r="I218" s="245"/>
      <c r="J218" s="245"/>
      <c r="K218" s="245"/>
      <c r="L218" s="286"/>
      <c r="M218" s="274"/>
      <c r="N218" s="274"/>
      <c r="O218" s="274"/>
      <c r="P218" s="274"/>
      <c r="Q218" s="274"/>
      <c r="R218" s="274"/>
      <c r="S218" s="274"/>
      <c r="T218" s="274"/>
      <c r="U218" s="274"/>
      <c r="V218" s="274"/>
      <c r="W218" s="274"/>
      <c r="X218" s="399"/>
      <c r="Y218" s="400"/>
      <c r="Z218" s="401"/>
      <c r="AA218" s="249"/>
      <c r="AB218" s="250"/>
      <c r="AC218" s="394"/>
      <c r="AD218" s="250"/>
      <c r="AE218" s="250"/>
      <c r="AF218" s="251"/>
      <c r="AG218" s="395"/>
      <c r="AH218" s="395"/>
      <c r="AI218" s="395"/>
      <c r="AJ218" s="397"/>
    </row>
    <row r="219" spans="2:36" ht="15" customHeight="1">
      <c r="C219" s="380"/>
      <c r="D219" s="243"/>
      <c r="E219" s="243"/>
      <c r="F219" s="243"/>
      <c r="G219" s="243"/>
      <c r="H219" s="243"/>
      <c r="I219" s="243"/>
      <c r="J219" s="243"/>
      <c r="K219" s="243"/>
      <c r="L219" s="284"/>
      <c r="M219" s="274"/>
      <c r="N219" s="274"/>
      <c r="O219" s="274"/>
      <c r="P219" s="274"/>
      <c r="Q219" s="274"/>
      <c r="R219" s="274"/>
      <c r="S219" s="274"/>
      <c r="T219" s="274"/>
      <c r="U219" s="274"/>
      <c r="V219" s="274"/>
      <c r="W219" s="274"/>
      <c r="X219" s="388" t="str">
        <f>IF(COUNTIF(AE221,""),"",IF(COUNTIF(AE219,""),"",IF(INDEX(List!$C$2:$D$13,MATCH(AC221,List!$C$2:$C$13,0),2)=12,IF(INDEX(List!$C$2:$D$13,MATCH(AC219,List!$C$2:$C$13,0),2)=1,AE221-AE219+1,IF(INDEX(List!$C$2:$D$13,MATCH(AC221,List!$C$2:$C$13,0),2)&gt;=(INDEX(List!$C$2:$D$13,MATCH(AC219,List!$C$2:$C$13,0),2)-1),AE221-AE219,AE221-AE219-1)),IF(INDEX(List!$C$2:$D$13,MATCH(AC221,List!$C$2:$C$13,0),2)&gt;=(INDEX(List!$C$2:$D$13,MATCH(AC219,List!$C$2:$C$13,0),2)-1),AE221-AE219,AE221-AE219-1))&amp;IF(IF(COUNTIF(AE221,""),"",IF(COUNTIF(AE219,""),"",IF(INDEX(List!$C$2:$D$13,MATCH(AC221,List!$C$2:$C$13,0),2)=12,IF(INDEX(List!$C$2:$D$13,MATCH(AC219,List!$C$2:$C$13,0),2)=1,AE221-AE219+1,IF(INDEX(List!$C$2:$D$13,MATCH(AC221,List!$C$2:$C$13,0),2)&gt;=(INDEX(List!$C$2:$D$13,MATCH(AC219,List!$C$2:$C$13,0),2)-1),AE221-AE219,AE221-AE219-1)),IF(INDEX(List!$C$2:$D$13,MATCH(AC221,List!$C$2:$C$13,0),2)&gt;=(INDEX(List!$C$2:$D$13,MATCH(AC219,List!$C$2:$C$13,0),2)-1),AE221-AE219,AE221-AE219-1))))&lt;=1," year"," years ")))</f>
        <v/>
      </c>
      <c r="Y219" s="389"/>
      <c r="Z219" s="390"/>
      <c r="AA219" s="391" t="s">
        <v>36</v>
      </c>
      <c r="AB219" s="392"/>
      <c r="AC219" s="392"/>
      <c r="AD219" s="231" t="s">
        <v>13</v>
      </c>
      <c r="AE219" s="231"/>
      <c r="AF219" s="233"/>
      <c r="AG219" s="395"/>
      <c r="AH219" s="395"/>
      <c r="AI219" s="395"/>
      <c r="AJ219" s="397"/>
    </row>
    <row r="220" spans="2:36" ht="15" customHeight="1">
      <c r="C220" s="381"/>
      <c r="D220" s="382"/>
      <c r="E220" s="382"/>
      <c r="F220" s="382"/>
      <c r="G220" s="382"/>
      <c r="H220" s="382"/>
      <c r="I220" s="382"/>
      <c r="J220" s="382"/>
      <c r="K220" s="382"/>
      <c r="L220" s="383"/>
      <c r="M220" s="274"/>
      <c r="N220" s="274"/>
      <c r="O220" s="274"/>
      <c r="P220" s="274"/>
      <c r="Q220" s="274"/>
      <c r="R220" s="274"/>
      <c r="S220" s="274"/>
      <c r="T220" s="274"/>
      <c r="U220" s="274"/>
      <c r="V220" s="274"/>
      <c r="W220" s="274"/>
      <c r="X220" s="388"/>
      <c r="Y220" s="389"/>
      <c r="Z220" s="390"/>
      <c r="AA220" s="393"/>
      <c r="AB220" s="394"/>
      <c r="AC220" s="394"/>
      <c r="AD220" s="250"/>
      <c r="AE220" s="250"/>
      <c r="AF220" s="251"/>
      <c r="AG220" s="395"/>
      <c r="AH220" s="395"/>
      <c r="AI220" s="395"/>
      <c r="AJ220" s="397"/>
    </row>
    <row r="221" spans="2:36" ht="15" customHeight="1">
      <c r="C221" s="381"/>
      <c r="D221" s="382"/>
      <c r="E221" s="382"/>
      <c r="F221" s="382"/>
      <c r="G221" s="382"/>
      <c r="H221" s="382"/>
      <c r="I221" s="382"/>
      <c r="J221" s="382"/>
      <c r="K221" s="382"/>
      <c r="L221" s="383"/>
      <c r="M221" s="274"/>
      <c r="N221" s="274"/>
      <c r="O221" s="274"/>
      <c r="P221" s="274"/>
      <c r="Q221" s="274"/>
      <c r="R221" s="274"/>
      <c r="S221" s="274"/>
      <c r="T221" s="274"/>
      <c r="U221" s="274"/>
      <c r="V221" s="274"/>
      <c r="W221" s="274"/>
      <c r="X221" s="388" t="str">
        <f>IF(COUNTIF(AC221,""),"",IF(COUNTIF(AC219,""),"",IF(INDEX(List!$C$2:$D$13,MATCH(AC221,List!$C$2:$C$13,0),2)=12,IF(INDEX(List!$C$2:$D$13,MATCH(AC219,List!$C$2:$C$13,0),2)=1,0,IF(INDEX(List!$C$2:$D$13,MATCH(AC221,List!$C$2:$C$13,0),2)&gt;=(INDEX(List!$C$2:$D$13,MATCH(AC219,List!$C$2:$C$13,0),2)-1),INDEX(List!$C$2:$D$13,MATCH(AC221,List!$C$2:$C$13,0),2)-INDEX(List!$C$2:$D$13,MATCH(AC219,List!$C$2:$C$13,0),2)+1,12-INDEX(List!$C$2:$D$13,MATCH(AC219,List!$C$2:$C$13,0),2)+INDEX(List!$C$2:$D$13,MATCH(AC221,List!$C$2:$C$13,0),2)+1)),IF(INDEX(List!$C$2:$D$13,MATCH(AC221,List!$C$2:$C$13,0),2)&gt;=(INDEX(List!$C$2:$D$13,MATCH(AC219,List!$C$2:$C$13,0),2)-1),INDEX(List!$C$2:$D$13,MATCH(AC221,List!$C$2:$C$13,0),2)-INDEX(List!$C$2:$D$13,MATCH(AC219,List!$C$2:$C$13,0),2)+1,12-INDEX(List!$C$2:$D$13,MATCH(AC219,List!$C$2:$C$13,0),2)+INDEX(List!$C$2:$D$13,MATCH(AC221,List!$C$2:$C$13,0),2)+1))&amp;IF(IF(COUNTIF(INDEX(List!$C$2:$D$13,MATCH(AC221,List!$C$2:$C$13,0),2),""),"",IF(COUNTIF(INDEX(List!$C$2:$D$13,MATCH(AC219,List!$C$2:$C$13,0),2),""),"",IF(INDEX(List!$C$2:$D$13,MATCH(AC221,List!$C$2:$C$13,0),2)=12,IF(INDEX(List!$C$2:$D$13,MATCH(AC219,List!$C$2:$C$13,0),2)=1,0,IF(INDEX(List!$C$2:$D$13,MATCH(AC221,List!$C$2:$C$13,0),2)&gt;=(INDEX(List!$C$2:$D$13,MATCH(AC219,List!$C$2:$C$13,0),2)-1),INDEX(List!$C$2:$D$13,MATCH(AC221,List!$C$2:$C$13,0),2)-INDEX(List!$C$2:$D$13,MATCH(AC219,List!$C$2:$C$13,0),2)+1,12-INDEX(List!$C$2:$D$13,MATCH(AC219,List!$C$2:$C$13,0),2)+INDEX(List!$C$2:$D$13,MATCH(AC221,List!$C$2:$C$13,0),2)+1)),IF(INDEX(List!$C$2:$D$13,MATCH(AC221,List!$C$2:$C$13,0),2)&gt;=(INDEX(List!$C$2:$D$13,MATCH(AC219,List!$C$2:$C$13,0),2)-1),INDEX(List!$C$2:$D$13,MATCH(AC221,List!$C$2:$C$13,0),2)-INDEX(List!$C$2:$D$13,MATCH(AC219,List!$C$2:$C$13,0),2)+1,12-INDEX(List!$C$2:$D$13,MATCH(AC219,List!$C$2:$C$13,0),2)+INDEX(List!$C$2:$D$13,MATCH(AC221,List!$C$2:$C$13,0),2)+1))))&lt;=1," month"," months")))</f>
        <v/>
      </c>
      <c r="Y221" s="389"/>
      <c r="Z221" s="390"/>
      <c r="AA221" s="402" t="s">
        <v>37</v>
      </c>
      <c r="AB221" s="260"/>
      <c r="AC221" s="403"/>
      <c r="AD221" s="260" t="s">
        <v>13</v>
      </c>
      <c r="AE221" s="260"/>
      <c r="AF221" s="261"/>
      <c r="AG221" s="395"/>
      <c r="AH221" s="395"/>
      <c r="AI221" s="395"/>
      <c r="AJ221" s="397"/>
    </row>
    <row r="222" spans="2:36" ht="15" customHeight="1">
      <c r="C222" s="410"/>
      <c r="D222" s="245"/>
      <c r="E222" s="245"/>
      <c r="F222" s="245"/>
      <c r="G222" s="245"/>
      <c r="H222" s="245"/>
      <c r="I222" s="245"/>
      <c r="J222" s="245"/>
      <c r="K222" s="245"/>
      <c r="L222" s="286"/>
      <c r="M222" s="274"/>
      <c r="N222" s="274"/>
      <c r="O222" s="274"/>
      <c r="P222" s="274"/>
      <c r="Q222" s="274"/>
      <c r="R222" s="274"/>
      <c r="S222" s="274"/>
      <c r="T222" s="274"/>
      <c r="U222" s="274"/>
      <c r="V222" s="274"/>
      <c r="W222" s="274"/>
      <c r="X222" s="399"/>
      <c r="Y222" s="400"/>
      <c r="Z222" s="401"/>
      <c r="AA222" s="249"/>
      <c r="AB222" s="250"/>
      <c r="AC222" s="394"/>
      <c r="AD222" s="250"/>
      <c r="AE222" s="250"/>
      <c r="AF222" s="251"/>
      <c r="AG222" s="395"/>
      <c r="AH222" s="395"/>
      <c r="AI222" s="395"/>
      <c r="AJ222" s="397"/>
    </row>
    <row r="223" spans="2:36" ht="15" customHeight="1">
      <c r="C223" s="380"/>
      <c r="D223" s="243"/>
      <c r="E223" s="243"/>
      <c r="F223" s="243"/>
      <c r="G223" s="243"/>
      <c r="H223" s="243"/>
      <c r="I223" s="243"/>
      <c r="J223" s="243"/>
      <c r="K223" s="243"/>
      <c r="L223" s="284"/>
      <c r="M223" s="274"/>
      <c r="N223" s="274"/>
      <c r="O223" s="274"/>
      <c r="P223" s="274"/>
      <c r="Q223" s="274"/>
      <c r="R223" s="274"/>
      <c r="S223" s="274"/>
      <c r="T223" s="274"/>
      <c r="U223" s="274"/>
      <c r="V223" s="274"/>
      <c r="W223" s="274"/>
      <c r="X223" s="388" t="str">
        <f>IF(COUNTIF(AE225,""),"",IF(COUNTIF(AE223,""),"",IF(INDEX(List!$C$2:$D$13,MATCH(AC225,List!$C$2:$C$13,0),2)=12,IF(INDEX(List!$C$2:$D$13,MATCH(AC223,List!$C$2:$C$13,0),2)=1,AE225-AE223+1,IF(INDEX(List!$C$2:$D$13,MATCH(AC225,List!$C$2:$C$13,0),2)&gt;=(INDEX(List!$C$2:$D$13,MATCH(AC223,List!$C$2:$C$13,0),2)-1),AE225-AE223,AE225-AE223-1)),IF(INDEX(List!$C$2:$D$13,MATCH(AC225,List!$C$2:$C$13,0),2)&gt;=(INDEX(List!$C$2:$D$13,MATCH(AC223,List!$C$2:$C$13,0),2)-1),AE225-AE223,AE225-AE223-1))&amp;IF(IF(COUNTIF(AE225,""),"",IF(COUNTIF(AE223,""),"",IF(INDEX(List!$C$2:$D$13,MATCH(AC225,List!$C$2:$C$13,0),2)=12,IF(INDEX(List!$C$2:$D$13,MATCH(AC223,List!$C$2:$C$13,0),2)=1,AE225-AE223+1,IF(INDEX(List!$C$2:$D$13,MATCH(AC225,List!$C$2:$C$13,0),2)&gt;=(INDEX(List!$C$2:$D$13,MATCH(AC223,List!$C$2:$C$13,0),2)-1),AE225-AE223,AE225-AE223-1)),IF(INDEX(List!$C$2:$D$13,MATCH(AC225,List!$C$2:$C$13,0),2)&gt;=(INDEX(List!$C$2:$D$13,MATCH(AC223,List!$C$2:$C$13,0),2)-1),AE225-AE223,AE225-AE223-1))))&lt;=1," year"," years ")))</f>
        <v/>
      </c>
      <c r="Y223" s="389"/>
      <c r="Z223" s="390"/>
      <c r="AA223" s="391" t="s">
        <v>36</v>
      </c>
      <c r="AB223" s="392"/>
      <c r="AC223" s="392"/>
      <c r="AD223" s="231" t="s">
        <v>13</v>
      </c>
      <c r="AE223" s="231"/>
      <c r="AF223" s="233"/>
      <c r="AG223" s="395"/>
      <c r="AH223" s="395"/>
      <c r="AI223" s="395"/>
      <c r="AJ223" s="397"/>
    </row>
    <row r="224" spans="2:36" ht="15" customHeight="1">
      <c r="C224" s="381"/>
      <c r="D224" s="382"/>
      <c r="E224" s="382"/>
      <c r="F224" s="382"/>
      <c r="G224" s="382"/>
      <c r="H224" s="382"/>
      <c r="I224" s="382"/>
      <c r="J224" s="382"/>
      <c r="K224" s="382"/>
      <c r="L224" s="383"/>
      <c r="M224" s="274"/>
      <c r="N224" s="274"/>
      <c r="O224" s="274"/>
      <c r="P224" s="274"/>
      <c r="Q224" s="274"/>
      <c r="R224" s="274"/>
      <c r="S224" s="274"/>
      <c r="T224" s="274"/>
      <c r="U224" s="274"/>
      <c r="V224" s="274"/>
      <c r="W224" s="274"/>
      <c r="X224" s="388"/>
      <c r="Y224" s="389"/>
      <c r="Z224" s="390"/>
      <c r="AA224" s="393"/>
      <c r="AB224" s="394"/>
      <c r="AC224" s="394"/>
      <c r="AD224" s="250"/>
      <c r="AE224" s="250"/>
      <c r="AF224" s="251"/>
      <c r="AG224" s="395"/>
      <c r="AH224" s="395"/>
      <c r="AI224" s="395"/>
      <c r="AJ224" s="397"/>
    </row>
    <row r="225" spans="3:36" ht="15" customHeight="1">
      <c r="C225" s="381"/>
      <c r="D225" s="382"/>
      <c r="E225" s="382"/>
      <c r="F225" s="382"/>
      <c r="G225" s="382"/>
      <c r="H225" s="382"/>
      <c r="I225" s="382"/>
      <c r="J225" s="382"/>
      <c r="K225" s="382"/>
      <c r="L225" s="383"/>
      <c r="M225" s="274"/>
      <c r="N225" s="274"/>
      <c r="O225" s="274"/>
      <c r="P225" s="274"/>
      <c r="Q225" s="274"/>
      <c r="R225" s="274"/>
      <c r="S225" s="274"/>
      <c r="T225" s="274"/>
      <c r="U225" s="274"/>
      <c r="V225" s="274"/>
      <c r="W225" s="274"/>
      <c r="X225" s="388" t="str">
        <f>IF(COUNTIF(AC225,""),"",IF(COUNTIF(AC223,""),"",IF(INDEX(List!$C$2:$D$13,MATCH(AC225,List!$C$2:$C$13,0),2)=12,IF(INDEX(List!$C$2:$D$13,MATCH(AC223,List!$C$2:$C$13,0),2)=1,0,IF(INDEX(List!$C$2:$D$13,MATCH(AC225,List!$C$2:$C$13,0),2)&gt;=(INDEX(List!$C$2:$D$13,MATCH(AC223,List!$C$2:$C$13,0),2)-1),INDEX(List!$C$2:$D$13,MATCH(AC225,List!$C$2:$C$13,0),2)-INDEX(List!$C$2:$D$13,MATCH(AC223,List!$C$2:$C$13,0),2)+1,12-INDEX(List!$C$2:$D$13,MATCH(AC223,List!$C$2:$C$13,0),2)+INDEX(List!$C$2:$D$13,MATCH(AC225,List!$C$2:$C$13,0),2)+1)),IF(INDEX(List!$C$2:$D$13,MATCH(AC225,List!$C$2:$C$13,0),2)&gt;=(INDEX(List!$C$2:$D$13,MATCH(AC223,List!$C$2:$C$13,0),2)-1),INDEX(List!$C$2:$D$13,MATCH(AC225,List!$C$2:$C$13,0),2)-INDEX(List!$C$2:$D$13,MATCH(AC223,List!$C$2:$C$13,0),2)+1,12-INDEX(List!$C$2:$D$13,MATCH(AC223,List!$C$2:$C$13,0),2)+INDEX(List!$C$2:$D$13,MATCH(AC225,List!$C$2:$C$13,0),2)+1))&amp;IF(IF(COUNTIF(INDEX(List!$C$2:$D$13,MATCH(AC225,List!$C$2:$C$13,0),2),""),"",IF(COUNTIF(INDEX(List!$C$2:$D$13,MATCH(AC223,List!$C$2:$C$13,0),2),""),"",IF(INDEX(List!$C$2:$D$13,MATCH(AC225,List!$C$2:$C$13,0),2)=12,IF(INDEX(List!$C$2:$D$13,MATCH(AC223,List!$C$2:$C$13,0),2)=1,0,IF(INDEX(List!$C$2:$D$13,MATCH(AC225,List!$C$2:$C$13,0),2)&gt;=(INDEX(List!$C$2:$D$13,MATCH(AC223,List!$C$2:$C$13,0),2)-1),INDEX(List!$C$2:$D$13,MATCH(AC225,List!$C$2:$C$13,0),2)-INDEX(List!$C$2:$D$13,MATCH(AC223,List!$C$2:$C$13,0),2)+1,12-INDEX(List!$C$2:$D$13,MATCH(AC223,List!$C$2:$C$13,0),2)+INDEX(List!$C$2:$D$13,MATCH(AC225,List!$C$2:$C$13,0),2)+1)),IF(INDEX(List!$C$2:$D$13,MATCH(AC225,List!$C$2:$C$13,0),2)&gt;=(INDEX(List!$C$2:$D$13,MATCH(AC223,List!$C$2:$C$13,0),2)-1),INDEX(List!$C$2:$D$13,MATCH(AC225,List!$C$2:$C$13,0),2)-INDEX(List!$C$2:$D$13,MATCH(AC223,List!$C$2:$C$13,0),2)+1,12-INDEX(List!$C$2:$D$13,MATCH(AC223,List!$C$2:$C$13,0),2)+INDEX(List!$C$2:$D$13,MATCH(AC225,List!$C$2:$C$13,0),2)+1))))&lt;=1," month"," months")))</f>
        <v/>
      </c>
      <c r="Y225" s="389"/>
      <c r="Z225" s="390"/>
      <c r="AA225" s="402" t="s">
        <v>37</v>
      </c>
      <c r="AB225" s="260"/>
      <c r="AC225" s="403"/>
      <c r="AD225" s="260" t="s">
        <v>13</v>
      </c>
      <c r="AE225" s="260"/>
      <c r="AF225" s="261"/>
      <c r="AG225" s="395"/>
      <c r="AH225" s="395"/>
      <c r="AI225" s="395"/>
      <c r="AJ225" s="397"/>
    </row>
    <row r="226" spans="3:36" ht="15" customHeight="1">
      <c r="C226" s="410"/>
      <c r="D226" s="245"/>
      <c r="E226" s="245"/>
      <c r="F226" s="245"/>
      <c r="G226" s="245"/>
      <c r="H226" s="245"/>
      <c r="I226" s="245"/>
      <c r="J226" s="245"/>
      <c r="K226" s="245"/>
      <c r="L226" s="286"/>
      <c r="M226" s="274"/>
      <c r="N226" s="274"/>
      <c r="O226" s="274"/>
      <c r="P226" s="274"/>
      <c r="Q226" s="274"/>
      <c r="R226" s="274"/>
      <c r="S226" s="274"/>
      <c r="T226" s="274"/>
      <c r="U226" s="274"/>
      <c r="V226" s="274"/>
      <c r="W226" s="274"/>
      <c r="X226" s="399"/>
      <c r="Y226" s="400"/>
      <c r="Z226" s="401"/>
      <c r="AA226" s="249"/>
      <c r="AB226" s="250"/>
      <c r="AC226" s="394"/>
      <c r="AD226" s="250"/>
      <c r="AE226" s="250"/>
      <c r="AF226" s="251"/>
      <c r="AG226" s="395"/>
      <c r="AH226" s="395"/>
      <c r="AI226" s="395"/>
      <c r="AJ226" s="397"/>
    </row>
    <row r="227" spans="3:36" ht="15" customHeight="1">
      <c r="C227" s="380"/>
      <c r="D227" s="243"/>
      <c r="E227" s="243"/>
      <c r="F227" s="243"/>
      <c r="G227" s="243"/>
      <c r="H227" s="243"/>
      <c r="I227" s="243"/>
      <c r="J227" s="243"/>
      <c r="K227" s="243"/>
      <c r="L227" s="284"/>
      <c r="M227" s="274"/>
      <c r="N227" s="274"/>
      <c r="O227" s="274"/>
      <c r="P227" s="274"/>
      <c r="Q227" s="274"/>
      <c r="R227" s="274"/>
      <c r="S227" s="274"/>
      <c r="T227" s="274"/>
      <c r="U227" s="274"/>
      <c r="V227" s="274"/>
      <c r="W227" s="274"/>
      <c r="X227" s="388" t="str">
        <f>IF(COUNTIF(AE229,""),"",IF(COUNTIF(AE227,""),"",IF(INDEX(List!$C$2:$D$13,MATCH(AC229,List!$C$2:$C$13,0),2)=12,IF(INDEX(List!$C$2:$D$13,MATCH(AC227,List!$C$2:$C$13,0),2)=1,AE229-AE227+1,IF(INDEX(List!$C$2:$D$13,MATCH(AC229,List!$C$2:$C$13,0),2)&gt;=(INDEX(List!$C$2:$D$13,MATCH(AC227,List!$C$2:$C$13,0),2)-1),AE229-AE227,AE229-AE227-1)),IF(INDEX(List!$C$2:$D$13,MATCH(AC229,List!$C$2:$C$13,0),2)&gt;=(INDEX(List!$C$2:$D$13,MATCH(AC227,List!$C$2:$C$13,0),2)-1),AE229-AE227,AE229-AE227-1))&amp;IF(IF(COUNTIF(AE229,""),"",IF(COUNTIF(AE227,""),"",IF(INDEX(List!$C$2:$D$13,MATCH(AC229,List!$C$2:$C$13,0),2)=12,IF(INDEX(List!$C$2:$D$13,MATCH(AC227,List!$C$2:$C$13,0),2)=1,AE229-AE227+1,IF(INDEX(List!$C$2:$D$13,MATCH(AC229,List!$C$2:$C$13,0),2)&gt;=(INDEX(List!$C$2:$D$13,MATCH(AC227,List!$C$2:$C$13,0),2)-1),AE229-AE227,AE229-AE227-1)),IF(INDEX(List!$C$2:$D$13,MATCH(AC229,List!$C$2:$C$13,0),2)&gt;=(INDEX(List!$C$2:$D$13,MATCH(AC227,List!$C$2:$C$13,0),2)-1),AE229-AE227,AE229-AE227-1))))&lt;=1," year"," years ")))</f>
        <v/>
      </c>
      <c r="Y227" s="389"/>
      <c r="Z227" s="390"/>
      <c r="AA227" s="391" t="s">
        <v>36</v>
      </c>
      <c r="AB227" s="392"/>
      <c r="AC227" s="392"/>
      <c r="AD227" s="231" t="s">
        <v>13</v>
      </c>
      <c r="AE227" s="231"/>
      <c r="AF227" s="233"/>
      <c r="AG227" s="395"/>
      <c r="AH227" s="395"/>
      <c r="AI227" s="395"/>
      <c r="AJ227" s="397"/>
    </row>
    <row r="228" spans="3:36" ht="15" customHeight="1">
      <c r="C228" s="381"/>
      <c r="D228" s="382"/>
      <c r="E228" s="382"/>
      <c r="F228" s="382"/>
      <c r="G228" s="382"/>
      <c r="H228" s="382"/>
      <c r="I228" s="382"/>
      <c r="J228" s="382"/>
      <c r="K228" s="382"/>
      <c r="L228" s="383"/>
      <c r="M228" s="274"/>
      <c r="N228" s="274"/>
      <c r="O228" s="274"/>
      <c r="P228" s="274"/>
      <c r="Q228" s="274"/>
      <c r="R228" s="274"/>
      <c r="S228" s="274"/>
      <c r="T228" s="274"/>
      <c r="U228" s="274"/>
      <c r="V228" s="274"/>
      <c r="W228" s="274"/>
      <c r="X228" s="388"/>
      <c r="Y228" s="389"/>
      <c r="Z228" s="390"/>
      <c r="AA228" s="393"/>
      <c r="AB228" s="394"/>
      <c r="AC228" s="394"/>
      <c r="AD228" s="250"/>
      <c r="AE228" s="250"/>
      <c r="AF228" s="251"/>
      <c r="AG228" s="395"/>
      <c r="AH228" s="395"/>
      <c r="AI228" s="395"/>
      <c r="AJ228" s="397"/>
    </row>
    <row r="229" spans="3:36" ht="15" customHeight="1">
      <c r="C229" s="381"/>
      <c r="D229" s="382"/>
      <c r="E229" s="382"/>
      <c r="F229" s="382"/>
      <c r="G229" s="382"/>
      <c r="H229" s="382"/>
      <c r="I229" s="382"/>
      <c r="J229" s="382"/>
      <c r="K229" s="382"/>
      <c r="L229" s="383"/>
      <c r="M229" s="274"/>
      <c r="N229" s="274"/>
      <c r="O229" s="274"/>
      <c r="P229" s="274"/>
      <c r="Q229" s="274"/>
      <c r="R229" s="274"/>
      <c r="S229" s="274"/>
      <c r="T229" s="274"/>
      <c r="U229" s="274"/>
      <c r="V229" s="274"/>
      <c r="W229" s="274"/>
      <c r="X229" s="388" t="str">
        <f>IF(COUNTIF(AC229,""),"",IF(COUNTIF(AC227,""),"",IF(INDEX(List!$C$2:$D$13,MATCH(AC229,List!$C$2:$C$13,0),2)=12,IF(INDEX(List!$C$2:$D$13,MATCH(AC227,List!$C$2:$C$13,0),2)=1,0,IF(INDEX(List!$C$2:$D$13,MATCH(AC229,List!$C$2:$C$13,0),2)&gt;=(INDEX(List!$C$2:$D$13,MATCH(AC227,List!$C$2:$C$13,0),2)-1),INDEX(List!$C$2:$D$13,MATCH(AC229,List!$C$2:$C$13,0),2)-INDEX(List!$C$2:$D$13,MATCH(AC227,List!$C$2:$C$13,0),2)+1,12-INDEX(List!$C$2:$D$13,MATCH(AC227,List!$C$2:$C$13,0),2)+INDEX(List!$C$2:$D$13,MATCH(AC229,List!$C$2:$C$13,0),2)+1)),IF(INDEX(List!$C$2:$D$13,MATCH(AC229,List!$C$2:$C$13,0),2)&gt;=(INDEX(List!$C$2:$D$13,MATCH(AC227,List!$C$2:$C$13,0),2)-1),INDEX(List!$C$2:$D$13,MATCH(AC229,List!$C$2:$C$13,0),2)-INDEX(List!$C$2:$D$13,MATCH(AC227,List!$C$2:$C$13,0),2)+1,12-INDEX(List!$C$2:$D$13,MATCH(AC227,List!$C$2:$C$13,0),2)+INDEX(List!$C$2:$D$13,MATCH(AC229,List!$C$2:$C$13,0),2)+1))&amp;IF(IF(COUNTIF(INDEX(List!$C$2:$D$13,MATCH(AC229,List!$C$2:$C$13,0),2),""),"",IF(COUNTIF(INDEX(List!$C$2:$D$13,MATCH(AC227,List!$C$2:$C$13,0),2),""),"",IF(INDEX(List!$C$2:$D$13,MATCH(AC229,List!$C$2:$C$13,0),2)=12,IF(INDEX(List!$C$2:$D$13,MATCH(AC227,List!$C$2:$C$13,0),2)=1,0,IF(INDEX(List!$C$2:$D$13,MATCH(AC229,List!$C$2:$C$13,0),2)&gt;=(INDEX(List!$C$2:$D$13,MATCH(AC227,List!$C$2:$C$13,0),2)-1),INDEX(List!$C$2:$D$13,MATCH(AC229,List!$C$2:$C$13,0),2)-INDEX(List!$C$2:$D$13,MATCH(AC227,List!$C$2:$C$13,0),2)+1,12-INDEX(List!$C$2:$D$13,MATCH(AC227,List!$C$2:$C$13,0),2)+INDEX(List!$C$2:$D$13,MATCH(AC229,List!$C$2:$C$13,0),2)+1)),IF(INDEX(List!$C$2:$D$13,MATCH(AC229,List!$C$2:$C$13,0),2)&gt;=(INDEX(List!$C$2:$D$13,MATCH(AC227,List!$C$2:$C$13,0),2)-1),INDEX(List!$C$2:$D$13,MATCH(AC229,List!$C$2:$C$13,0),2)-INDEX(List!$C$2:$D$13,MATCH(AC227,List!$C$2:$C$13,0),2)+1,12-INDEX(List!$C$2:$D$13,MATCH(AC227,List!$C$2:$C$13,0),2)+INDEX(List!$C$2:$D$13,MATCH(AC229,List!$C$2:$C$13,0),2)+1))))&lt;=1," month"," months")))</f>
        <v/>
      </c>
      <c r="Y229" s="389"/>
      <c r="Z229" s="390"/>
      <c r="AA229" s="402" t="s">
        <v>37</v>
      </c>
      <c r="AB229" s="260"/>
      <c r="AC229" s="403"/>
      <c r="AD229" s="260" t="s">
        <v>13</v>
      </c>
      <c r="AE229" s="260"/>
      <c r="AF229" s="261"/>
      <c r="AG229" s="395"/>
      <c r="AH229" s="395"/>
      <c r="AI229" s="395"/>
      <c r="AJ229" s="397"/>
    </row>
    <row r="230" spans="3:36" ht="15" customHeight="1">
      <c r="C230" s="410"/>
      <c r="D230" s="245"/>
      <c r="E230" s="245"/>
      <c r="F230" s="245"/>
      <c r="G230" s="245"/>
      <c r="H230" s="245"/>
      <c r="I230" s="245"/>
      <c r="J230" s="245"/>
      <c r="K230" s="245"/>
      <c r="L230" s="286"/>
      <c r="M230" s="274"/>
      <c r="N230" s="274"/>
      <c r="O230" s="274"/>
      <c r="P230" s="274"/>
      <c r="Q230" s="274"/>
      <c r="R230" s="274"/>
      <c r="S230" s="274"/>
      <c r="T230" s="274"/>
      <c r="U230" s="274"/>
      <c r="V230" s="274"/>
      <c r="W230" s="274"/>
      <c r="X230" s="399"/>
      <c r="Y230" s="400"/>
      <c r="Z230" s="401"/>
      <c r="AA230" s="249"/>
      <c r="AB230" s="250"/>
      <c r="AC230" s="394"/>
      <c r="AD230" s="250"/>
      <c r="AE230" s="250"/>
      <c r="AF230" s="251"/>
      <c r="AG230" s="395"/>
      <c r="AH230" s="395"/>
      <c r="AI230" s="395"/>
      <c r="AJ230" s="397"/>
    </row>
    <row r="231" spans="3:36" ht="15" customHeight="1">
      <c r="C231" s="380"/>
      <c r="D231" s="243"/>
      <c r="E231" s="243"/>
      <c r="F231" s="243"/>
      <c r="G231" s="243"/>
      <c r="H231" s="243"/>
      <c r="I231" s="243"/>
      <c r="J231" s="243"/>
      <c r="K231" s="243"/>
      <c r="L231" s="284"/>
      <c r="M231" s="274"/>
      <c r="N231" s="274"/>
      <c r="O231" s="274"/>
      <c r="P231" s="274"/>
      <c r="Q231" s="274"/>
      <c r="R231" s="274"/>
      <c r="S231" s="274"/>
      <c r="T231" s="274"/>
      <c r="U231" s="274"/>
      <c r="V231" s="274"/>
      <c r="W231" s="274"/>
      <c r="X231" s="388" t="str">
        <f>IF(COUNTIF(AE233,""),"",IF(COUNTIF(AE231,""),"",IF(INDEX(List!$C$2:$D$13,MATCH(AC233,List!$C$2:$C$13,0),2)=12,IF(INDEX(List!$C$2:$D$13,MATCH(AC231,List!$C$2:$C$13,0),2)=1,AE233-AE231+1,IF(INDEX(List!$C$2:$D$13,MATCH(AC233,List!$C$2:$C$13,0),2)&gt;=(INDEX(List!$C$2:$D$13,MATCH(AC231,List!$C$2:$C$13,0),2)-1),AE233-AE231,AE233-AE231-1)),IF(INDEX(List!$C$2:$D$13,MATCH(AC233,List!$C$2:$C$13,0),2)&gt;=(INDEX(List!$C$2:$D$13,MATCH(AC231,List!$C$2:$C$13,0),2)-1),AE233-AE231,AE233-AE231-1))&amp;IF(IF(COUNTIF(AE233,""),"",IF(COUNTIF(AE231,""),"",IF(INDEX(List!$C$2:$D$13,MATCH(AC233,List!$C$2:$C$13,0),2)=12,IF(INDEX(List!$C$2:$D$13,MATCH(AC231,List!$C$2:$C$13,0),2)=1,AE233-AE231+1,IF(INDEX(List!$C$2:$D$13,MATCH(AC233,List!$C$2:$C$13,0),2)&gt;=(INDEX(List!$C$2:$D$13,MATCH(AC231,List!$C$2:$C$13,0),2)-1),AE233-AE231,AE233-AE231-1)),IF(INDEX(List!$C$2:$D$13,MATCH(AC233,List!$C$2:$C$13,0),2)&gt;=(INDEX(List!$C$2:$D$13,MATCH(AC231,List!$C$2:$C$13,0),2)-1),AE233-AE231,AE233-AE231-1))))&lt;=1," year"," years ")))</f>
        <v/>
      </c>
      <c r="Y231" s="389"/>
      <c r="Z231" s="390"/>
      <c r="AA231" s="391" t="s">
        <v>36</v>
      </c>
      <c r="AB231" s="392"/>
      <c r="AC231" s="392"/>
      <c r="AD231" s="231" t="s">
        <v>13</v>
      </c>
      <c r="AE231" s="231"/>
      <c r="AF231" s="233"/>
      <c r="AG231" s="395"/>
      <c r="AH231" s="395"/>
      <c r="AI231" s="395"/>
      <c r="AJ231" s="397"/>
    </row>
    <row r="232" spans="3:36" ht="15" customHeight="1">
      <c r="C232" s="381"/>
      <c r="D232" s="382"/>
      <c r="E232" s="382"/>
      <c r="F232" s="382"/>
      <c r="G232" s="382"/>
      <c r="H232" s="382"/>
      <c r="I232" s="382"/>
      <c r="J232" s="382"/>
      <c r="K232" s="382"/>
      <c r="L232" s="383"/>
      <c r="M232" s="274"/>
      <c r="N232" s="274"/>
      <c r="O232" s="274"/>
      <c r="P232" s="274"/>
      <c r="Q232" s="274"/>
      <c r="R232" s="274"/>
      <c r="S232" s="274"/>
      <c r="T232" s="274"/>
      <c r="U232" s="274"/>
      <c r="V232" s="274"/>
      <c r="W232" s="274"/>
      <c r="X232" s="388"/>
      <c r="Y232" s="389"/>
      <c r="Z232" s="390"/>
      <c r="AA232" s="393"/>
      <c r="AB232" s="394"/>
      <c r="AC232" s="394"/>
      <c r="AD232" s="250"/>
      <c r="AE232" s="250"/>
      <c r="AF232" s="251"/>
      <c r="AG232" s="395"/>
      <c r="AH232" s="395"/>
      <c r="AI232" s="395"/>
      <c r="AJ232" s="397"/>
    </row>
    <row r="233" spans="3:36" ht="15" customHeight="1">
      <c r="C233" s="381"/>
      <c r="D233" s="382"/>
      <c r="E233" s="382"/>
      <c r="F233" s="382"/>
      <c r="G233" s="382"/>
      <c r="H233" s="382"/>
      <c r="I233" s="382"/>
      <c r="J233" s="382"/>
      <c r="K233" s="382"/>
      <c r="L233" s="383"/>
      <c r="M233" s="274"/>
      <c r="N233" s="274"/>
      <c r="O233" s="274"/>
      <c r="P233" s="274"/>
      <c r="Q233" s="274"/>
      <c r="R233" s="274"/>
      <c r="S233" s="274"/>
      <c r="T233" s="274"/>
      <c r="U233" s="274"/>
      <c r="V233" s="274"/>
      <c r="W233" s="274"/>
      <c r="X233" s="388" t="str">
        <f>IF(COUNTIF(AC233,""),"",IF(COUNTIF(AC231,""),"",IF(INDEX(List!$C$2:$D$13,MATCH(AC233,List!$C$2:$C$13,0),2)=12,IF(INDEX(List!$C$2:$D$13,MATCH(AC231,List!$C$2:$C$13,0),2)=1,0,IF(INDEX(List!$C$2:$D$13,MATCH(AC233,List!$C$2:$C$13,0),2)&gt;=(INDEX(List!$C$2:$D$13,MATCH(AC231,List!$C$2:$C$13,0),2)-1),INDEX(List!$C$2:$D$13,MATCH(AC233,List!$C$2:$C$13,0),2)-INDEX(List!$C$2:$D$13,MATCH(AC231,List!$C$2:$C$13,0),2)+1,12-INDEX(List!$C$2:$D$13,MATCH(AC231,List!$C$2:$C$13,0),2)+INDEX(List!$C$2:$D$13,MATCH(AC233,List!$C$2:$C$13,0),2)+1)),IF(INDEX(List!$C$2:$D$13,MATCH(AC233,List!$C$2:$C$13,0),2)&gt;=(INDEX(List!$C$2:$D$13,MATCH(AC231,List!$C$2:$C$13,0),2)-1),INDEX(List!$C$2:$D$13,MATCH(AC233,List!$C$2:$C$13,0),2)-INDEX(List!$C$2:$D$13,MATCH(AC231,List!$C$2:$C$13,0),2)+1,12-INDEX(List!$C$2:$D$13,MATCH(AC231,List!$C$2:$C$13,0),2)+INDEX(List!$C$2:$D$13,MATCH(AC233,List!$C$2:$C$13,0),2)+1))&amp;IF(IF(COUNTIF(INDEX(List!$C$2:$D$13,MATCH(AC233,List!$C$2:$C$13,0),2),""),"",IF(COUNTIF(INDEX(List!$C$2:$D$13,MATCH(AC231,List!$C$2:$C$13,0),2),""),"",IF(INDEX(List!$C$2:$D$13,MATCH(AC233,List!$C$2:$C$13,0),2)=12,IF(INDEX(List!$C$2:$D$13,MATCH(AC231,List!$C$2:$C$13,0),2)=1,0,IF(INDEX(List!$C$2:$D$13,MATCH(AC233,List!$C$2:$C$13,0),2)&gt;=(INDEX(List!$C$2:$D$13,MATCH(AC231,List!$C$2:$C$13,0),2)-1),INDEX(List!$C$2:$D$13,MATCH(AC233,List!$C$2:$C$13,0),2)-INDEX(List!$C$2:$D$13,MATCH(AC231,List!$C$2:$C$13,0),2)+1,12-INDEX(List!$C$2:$D$13,MATCH(AC231,List!$C$2:$C$13,0),2)+INDEX(List!$C$2:$D$13,MATCH(AC233,List!$C$2:$C$13,0),2)+1)),IF(INDEX(List!$C$2:$D$13,MATCH(AC233,List!$C$2:$C$13,0),2)&gt;=(INDEX(List!$C$2:$D$13,MATCH(AC231,List!$C$2:$C$13,0),2)-1),INDEX(List!$C$2:$D$13,MATCH(AC233,List!$C$2:$C$13,0),2)-INDEX(List!$C$2:$D$13,MATCH(AC231,List!$C$2:$C$13,0),2)+1,12-INDEX(List!$C$2:$D$13,MATCH(AC231,List!$C$2:$C$13,0),2)+INDEX(List!$C$2:$D$13,MATCH(AC233,List!$C$2:$C$13,0),2)+1))))&lt;=1," month"," months")))</f>
        <v/>
      </c>
      <c r="Y233" s="389"/>
      <c r="Z233" s="390"/>
      <c r="AA233" s="402" t="s">
        <v>37</v>
      </c>
      <c r="AB233" s="260"/>
      <c r="AC233" s="403"/>
      <c r="AD233" s="260" t="s">
        <v>13</v>
      </c>
      <c r="AE233" s="260"/>
      <c r="AF233" s="261"/>
      <c r="AG233" s="395"/>
      <c r="AH233" s="395"/>
      <c r="AI233" s="395"/>
      <c r="AJ233" s="397"/>
    </row>
    <row r="234" spans="3:36" ht="15" customHeight="1">
      <c r="C234" s="410"/>
      <c r="D234" s="245"/>
      <c r="E234" s="245"/>
      <c r="F234" s="245"/>
      <c r="G234" s="245"/>
      <c r="H234" s="245"/>
      <c r="I234" s="245"/>
      <c r="J234" s="245"/>
      <c r="K234" s="245"/>
      <c r="L234" s="286"/>
      <c r="M234" s="274"/>
      <c r="N234" s="274"/>
      <c r="O234" s="274"/>
      <c r="P234" s="274"/>
      <c r="Q234" s="274"/>
      <c r="R234" s="274"/>
      <c r="S234" s="274"/>
      <c r="T234" s="274"/>
      <c r="U234" s="274"/>
      <c r="V234" s="274"/>
      <c r="W234" s="274"/>
      <c r="X234" s="399"/>
      <c r="Y234" s="400"/>
      <c r="Z234" s="401"/>
      <c r="AA234" s="249"/>
      <c r="AB234" s="250"/>
      <c r="AC234" s="394"/>
      <c r="AD234" s="250"/>
      <c r="AE234" s="250"/>
      <c r="AF234" s="251"/>
      <c r="AG234" s="411"/>
      <c r="AH234" s="411"/>
      <c r="AI234" s="411"/>
      <c r="AJ234" s="398"/>
    </row>
    <row r="235" spans="3:36" ht="15" customHeight="1">
      <c r="C235" s="380"/>
      <c r="D235" s="243"/>
      <c r="E235" s="243"/>
      <c r="F235" s="243"/>
      <c r="G235" s="243"/>
      <c r="H235" s="243"/>
      <c r="I235" s="243"/>
      <c r="J235" s="243"/>
      <c r="K235" s="243"/>
      <c r="L235" s="284"/>
      <c r="M235" s="274"/>
      <c r="N235" s="274"/>
      <c r="O235" s="274"/>
      <c r="P235" s="274"/>
      <c r="Q235" s="274"/>
      <c r="R235" s="274"/>
      <c r="S235" s="274"/>
      <c r="T235" s="274"/>
      <c r="U235" s="274"/>
      <c r="V235" s="274"/>
      <c r="W235" s="274"/>
      <c r="X235" s="388" t="str">
        <f>IF(COUNTIF(AE237,""),"",IF(COUNTIF(AE235,""),"",IF(INDEX(List!$C$2:$D$13,MATCH(AC237,List!$C$2:$C$13,0),2)=12,IF(INDEX(List!$C$2:$D$13,MATCH(AC235,List!$C$2:$C$13,0),2)=1,AE237-AE235+1,IF(INDEX(List!$C$2:$D$13,MATCH(AC237,List!$C$2:$C$13,0),2)&gt;=(INDEX(List!$C$2:$D$13,MATCH(AC235,List!$C$2:$C$13,0),2)-1),AE237-AE235,AE237-AE235-1)),IF(INDEX(List!$C$2:$D$13,MATCH(AC237,List!$C$2:$C$13,0),2)&gt;=(INDEX(List!$C$2:$D$13,MATCH(AC235,List!$C$2:$C$13,0),2)-1),AE237-AE235,AE237-AE235-1))&amp;IF(IF(COUNTIF(AE237,""),"",IF(COUNTIF(AE235,""),"",IF(INDEX(List!$C$2:$D$13,MATCH(AC237,List!$C$2:$C$13,0),2)=12,IF(INDEX(List!$C$2:$D$13,MATCH(AC235,List!$C$2:$C$13,0),2)=1,AE237-AE235+1,IF(INDEX(List!$C$2:$D$13,MATCH(AC237,List!$C$2:$C$13,0),2)&gt;=(INDEX(List!$C$2:$D$13,MATCH(AC235,List!$C$2:$C$13,0),2)-1),AE237-AE235,AE237-AE235-1)),IF(INDEX(List!$C$2:$D$13,MATCH(AC237,List!$C$2:$C$13,0),2)&gt;=(INDEX(List!$C$2:$D$13,MATCH(AC235,List!$C$2:$C$13,0),2)-1),AE237-AE235,AE237-AE235-1))))&lt;=1," year"," years ")))</f>
        <v/>
      </c>
      <c r="Y235" s="389"/>
      <c r="Z235" s="390"/>
      <c r="AA235" s="391" t="s">
        <v>36</v>
      </c>
      <c r="AB235" s="392"/>
      <c r="AC235" s="392"/>
      <c r="AD235" s="231" t="s">
        <v>13</v>
      </c>
      <c r="AE235" s="231"/>
      <c r="AF235" s="233"/>
      <c r="AG235" s="395"/>
      <c r="AH235" s="395"/>
      <c r="AI235" s="395"/>
      <c r="AJ235" s="397"/>
    </row>
    <row r="236" spans="3:36" ht="15" customHeight="1">
      <c r="C236" s="381"/>
      <c r="D236" s="382"/>
      <c r="E236" s="382"/>
      <c r="F236" s="382"/>
      <c r="G236" s="382"/>
      <c r="H236" s="382"/>
      <c r="I236" s="382"/>
      <c r="J236" s="382"/>
      <c r="K236" s="382"/>
      <c r="L236" s="383"/>
      <c r="M236" s="274"/>
      <c r="N236" s="274"/>
      <c r="O236" s="274"/>
      <c r="P236" s="274"/>
      <c r="Q236" s="274"/>
      <c r="R236" s="274"/>
      <c r="S236" s="274"/>
      <c r="T236" s="274"/>
      <c r="U236" s="274"/>
      <c r="V236" s="274"/>
      <c r="W236" s="274"/>
      <c r="X236" s="388"/>
      <c r="Y236" s="389"/>
      <c r="Z236" s="390"/>
      <c r="AA236" s="393"/>
      <c r="AB236" s="394"/>
      <c r="AC236" s="394"/>
      <c r="AD236" s="250"/>
      <c r="AE236" s="250"/>
      <c r="AF236" s="251"/>
      <c r="AG236" s="395"/>
      <c r="AH236" s="395"/>
      <c r="AI236" s="395"/>
      <c r="AJ236" s="397"/>
    </row>
    <row r="237" spans="3:36" ht="15" customHeight="1">
      <c r="C237" s="381"/>
      <c r="D237" s="382"/>
      <c r="E237" s="382"/>
      <c r="F237" s="382"/>
      <c r="G237" s="382"/>
      <c r="H237" s="382"/>
      <c r="I237" s="382"/>
      <c r="J237" s="382"/>
      <c r="K237" s="382"/>
      <c r="L237" s="383"/>
      <c r="M237" s="274"/>
      <c r="N237" s="274"/>
      <c r="O237" s="274"/>
      <c r="P237" s="274"/>
      <c r="Q237" s="274"/>
      <c r="R237" s="274"/>
      <c r="S237" s="274"/>
      <c r="T237" s="274"/>
      <c r="U237" s="274"/>
      <c r="V237" s="274"/>
      <c r="W237" s="274"/>
      <c r="X237" s="388" t="str">
        <f>IF(COUNTIF(AC237,""),"",IF(COUNTIF(AC235,""),"",IF(INDEX(List!$C$2:$D$13,MATCH(AC237,List!$C$2:$C$13,0),2)=12,IF(INDEX(List!$C$2:$D$13,MATCH(AC235,List!$C$2:$C$13,0),2)=1,0,IF(INDEX(List!$C$2:$D$13,MATCH(AC237,List!$C$2:$C$13,0),2)&gt;=(INDEX(List!$C$2:$D$13,MATCH(AC235,List!$C$2:$C$13,0),2)-1),INDEX(List!$C$2:$D$13,MATCH(AC237,List!$C$2:$C$13,0),2)-INDEX(List!$C$2:$D$13,MATCH(AC235,List!$C$2:$C$13,0),2)+1,12-INDEX(List!$C$2:$D$13,MATCH(AC235,List!$C$2:$C$13,0),2)+INDEX(List!$C$2:$D$13,MATCH(AC237,List!$C$2:$C$13,0),2)+1)),IF(INDEX(List!$C$2:$D$13,MATCH(AC237,List!$C$2:$C$13,0),2)&gt;=(INDEX(List!$C$2:$D$13,MATCH(AC235,List!$C$2:$C$13,0),2)-1),INDEX(List!$C$2:$D$13,MATCH(AC237,List!$C$2:$C$13,0),2)-INDEX(List!$C$2:$D$13,MATCH(AC235,List!$C$2:$C$13,0),2)+1,12-INDEX(List!$C$2:$D$13,MATCH(AC235,List!$C$2:$C$13,0),2)+INDEX(List!$C$2:$D$13,MATCH(AC237,List!$C$2:$C$13,0),2)+1))&amp;IF(IF(COUNTIF(INDEX(List!$C$2:$D$13,MATCH(AC237,List!$C$2:$C$13,0),2),""),"",IF(COUNTIF(INDEX(List!$C$2:$D$13,MATCH(AC235,List!$C$2:$C$13,0),2),""),"",IF(INDEX(List!$C$2:$D$13,MATCH(AC237,List!$C$2:$C$13,0),2)=12,IF(INDEX(List!$C$2:$D$13,MATCH(AC235,List!$C$2:$C$13,0),2)=1,0,IF(INDEX(List!$C$2:$D$13,MATCH(AC237,List!$C$2:$C$13,0),2)&gt;=(INDEX(List!$C$2:$D$13,MATCH(AC235,List!$C$2:$C$13,0),2)-1),INDEX(List!$C$2:$D$13,MATCH(AC237,List!$C$2:$C$13,0),2)-INDEX(List!$C$2:$D$13,MATCH(AC235,List!$C$2:$C$13,0),2)+1,12-INDEX(List!$C$2:$D$13,MATCH(AC235,List!$C$2:$C$13,0),2)+INDEX(List!$C$2:$D$13,MATCH(AC237,List!$C$2:$C$13,0),2)+1)),IF(INDEX(List!$C$2:$D$13,MATCH(AC237,List!$C$2:$C$13,0),2)&gt;=(INDEX(List!$C$2:$D$13,MATCH(AC235,List!$C$2:$C$13,0),2)-1),INDEX(List!$C$2:$D$13,MATCH(AC237,List!$C$2:$C$13,0),2)-INDEX(List!$C$2:$D$13,MATCH(AC235,List!$C$2:$C$13,0),2)+1,12-INDEX(List!$C$2:$D$13,MATCH(AC235,List!$C$2:$C$13,0),2)+INDEX(List!$C$2:$D$13,MATCH(AC237,List!$C$2:$C$13,0),2)+1))))&lt;=1," month"," months")))</f>
        <v/>
      </c>
      <c r="Y237" s="389"/>
      <c r="Z237" s="390"/>
      <c r="AA237" s="402" t="s">
        <v>37</v>
      </c>
      <c r="AB237" s="260"/>
      <c r="AC237" s="403"/>
      <c r="AD237" s="260" t="s">
        <v>13</v>
      </c>
      <c r="AE237" s="260"/>
      <c r="AF237" s="261"/>
      <c r="AG237" s="395"/>
      <c r="AH237" s="395"/>
      <c r="AI237" s="395"/>
      <c r="AJ237" s="397"/>
    </row>
    <row r="238" spans="3:36" ht="15" customHeight="1" thickBot="1">
      <c r="C238" s="384"/>
      <c r="D238" s="385"/>
      <c r="E238" s="385"/>
      <c r="F238" s="385"/>
      <c r="G238" s="385"/>
      <c r="H238" s="385"/>
      <c r="I238" s="385"/>
      <c r="J238" s="385"/>
      <c r="K238" s="385"/>
      <c r="L238" s="386"/>
      <c r="M238" s="387"/>
      <c r="N238" s="387"/>
      <c r="O238" s="387"/>
      <c r="P238" s="387"/>
      <c r="Q238" s="387"/>
      <c r="R238" s="387"/>
      <c r="S238" s="387"/>
      <c r="T238" s="387"/>
      <c r="U238" s="387"/>
      <c r="V238" s="387"/>
      <c r="W238" s="387"/>
      <c r="X238" s="405"/>
      <c r="Y238" s="406"/>
      <c r="Z238" s="407"/>
      <c r="AA238" s="408"/>
      <c r="AB238" s="232"/>
      <c r="AC238" s="409"/>
      <c r="AD238" s="232"/>
      <c r="AE238" s="232"/>
      <c r="AF238" s="234"/>
      <c r="AG238" s="269"/>
      <c r="AH238" s="269"/>
      <c r="AI238" s="269"/>
      <c r="AJ238" s="404"/>
    </row>
    <row r="239" spans="3:36" ht="15" customHeight="1">
      <c r="C239" s="42"/>
      <c r="D239" s="396" t="s">
        <v>138</v>
      </c>
      <c r="E239" s="396"/>
      <c r="F239" s="396"/>
      <c r="G239" s="396"/>
      <c r="H239" s="396"/>
      <c r="I239" s="396"/>
      <c r="J239" s="396"/>
      <c r="K239" s="396"/>
      <c r="L239" s="396"/>
      <c r="M239" s="396"/>
      <c r="N239" s="396"/>
      <c r="O239" s="396"/>
      <c r="P239" s="396"/>
      <c r="Q239" s="396"/>
      <c r="R239" s="396"/>
      <c r="S239" s="396"/>
      <c r="T239" s="396"/>
      <c r="U239" s="396"/>
      <c r="V239" s="396"/>
      <c r="W239" s="396"/>
      <c r="X239" s="396"/>
      <c r="Y239" s="396"/>
      <c r="Z239" s="396"/>
      <c r="AA239" s="396"/>
      <c r="AB239" s="42"/>
      <c r="AC239" s="42"/>
      <c r="AD239" s="42"/>
      <c r="AE239" s="42"/>
      <c r="AF239" s="42"/>
      <c r="AG239" s="42"/>
      <c r="AH239" s="42"/>
      <c r="AI239" s="42"/>
      <c r="AJ239" s="42"/>
    </row>
    <row r="240" spans="3:36" ht="15" customHeight="1">
      <c r="C240" s="42"/>
      <c r="D240" s="396"/>
      <c r="E240" s="396"/>
      <c r="F240" s="396"/>
      <c r="G240" s="396"/>
      <c r="H240" s="396"/>
      <c r="I240" s="396"/>
      <c r="J240" s="396"/>
      <c r="K240" s="396"/>
      <c r="L240" s="396"/>
      <c r="M240" s="396"/>
      <c r="N240" s="396"/>
      <c r="O240" s="396"/>
      <c r="P240" s="396"/>
      <c r="Q240" s="396"/>
      <c r="R240" s="396"/>
      <c r="S240" s="396"/>
      <c r="T240" s="396"/>
      <c r="U240" s="396"/>
      <c r="V240" s="396"/>
      <c r="W240" s="396"/>
      <c r="X240" s="396"/>
      <c r="Y240" s="396"/>
      <c r="Z240" s="396"/>
      <c r="AA240" s="396"/>
      <c r="AB240" s="42"/>
      <c r="AC240" s="42"/>
      <c r="AD240" s="42"/>
      <c r="AE240" s="42"/>
      <c r="AF240" s="42"/>
      <c r="AG240" s="42"/>
      <c r="AH240" s="42"/>
      <c r="AI240" s="42"/>
      <c r="AJ240" s="42"/>
    </row>
    <row r="241" spans="2:51" ht="15" customHeight="1">
      <c r="C241" s="42"/>
      <c r="D241" s="1" t="s">
        <v>139</v>
      </c>
      <c r="E241" s="1"/>
      <c r="F241" s="1"/>
      <c r="G241" s="2"/>
      <c r="H241" s="22"/>
      <c r="I241" s="2"/>
      <c r="J241" s="2"/>
      <c r="K241" s="2"/>
      <c r="L241" s="1"/>
      <c r="M241" s="1"/>
      <c r="N241" s="1"/>
      <c r="O241" s="1"/>
      <c r="P241" s="1"/>
      <c r="Q241" s="1"/>
      <c r="R241" s="1"/>
      <c r="S241" s="1"/>
      <c r="T241" s="1"/>
      <c r="U241" s="1"/>
      <c r="V241" s="1"/>
      <c r="W241" s="1"/>
      <c r="X241" s="1"/>
      <c r="Y241" s="172"/>
      <c r="Z241" s="172"/>
      <c r="AA241" s="172"/>
      <c r="AB241" s="172"/>
      <c r="AC241" s="172"/>
      <c r="AD241" s="172"/>
      <c r="AE241" s="172"/>
      <c r="AF241" s="172"/>
      <c r="AG241" s="172"/>
      <c r="AH241" s="172"/>
      <c r="AI241" s="172"/>
      <c r="AJ241" s="172"/>
    </row>
    <row r="242" spans="2:51" ht="15" customHeight="1">
      <c r="C242" s="42"/>
      <c r="D242" s="1" t="s">
        <v>140</v>
      </c>
      <c r="E242" s="1"/>
      <c r="F242" s="1"/>
      <c r="G242" s="2"/>
      <c r="H242" s="22"/>
      <c r="I242" s="2"/>
      <c r="J242" s="2"/>
      <c r="K242" s="2"/>
      <c r="L242" s="2"/>
      <c r="M242" s="2"/>
      <c r="N242" s="2"/>
      <c r="O242" s="2"/>
      <c r="P242" s="2"/>
      <c r="Q242" s="173"/>
      <c r="R242" s="173"/>
      <c r="S242" s="173"/>
      <c r="T242" s="173"/>
      <c r="U242" s="174"/>
      <c r="V242" s="174"/>
      <c r="W242" s="174"/>
      <c r="X242" s="2"/>
      <c r="Y242" s="172"/>
      <c r="Z242" s="172"/>
      <c r="AA242" s="172"/>
      <c r="AB242" s="172"/>
      <c r="AC242" s="172"/>
      <c r="AD242" s="172"/>
      <c r="AE242" s="172"/>
      <c r="AF242" s="172"/>
      <c r="AG242" s="172"/>
      <c r="AH242" s="172"/>
      <c r="AI242" s="172"/>
      <c r="AJ242" s="172"/>
    </row>
    <row r="243" spans="2:51" ht="15" customHeight="1">
      <c r="C243" s="42"/>
      <c r="D243" s="1" t="s">
        <v>141</v>
      </c>
      <c r="E243" s="1"/>
      <c r="F243" s="1"/>
      <c r="G243" s="2"/>
      <c r="H243" s="22"/>
      <c r="I243" s="2"/>
      <c r="J243" s="2"/>
      <c r="K243" s="2"/>
      <c r="L243" s="2"/>
      <c r="M243" s="2"/>
      <c r="N243" s="2"/>
      <c r="O243" s="2"/>
      <c r="P243" s="2"/>
      <c r="Q243" s="173"/>
      <c r="R243" s="173"/>
      <c r="S243" s="173"/>
      <c r="T243" s="173"/>
      <c r="U243" s="174"/>
      <c r="V243" s="174"/>
      <c r="W243" s="174"/>
      <c r="X243" s="2"/>
      <c r="Y243" s="172"/>
      <c r="Z243" s="172"/>
      <c r="AA243" s="172"/>
      <c r="AB243" s="172"/>
      <c r="AC243" s="172"/>
      <c r="AD243" s="172"/>
      <c r="AE243" s="172"/>
      <c r="AF243" s="172"/>
      <c r="AG243" s="172"/>
      <c r="AH243" s="172"/>
      <c r="AI243" s="172"/>
      <c r="AJ243" s="172"/>
    </row>
    <row r="244" spans="2:51" ht="15" customHeight="1">
      <c r="C244" s="42"/>
      <c r="D244" s="1" t="s">
        <v>142</v>
      </c>
      <c r="E244" s="1"/>
      <c r="F244" s="1"/>
      <c r="G244" s="2"/>
      <c r="H244" s="22"/>
      <c r="I244" s="2"/>
      <c r="J244" s="2"/>
      <c r="K244" s="2"/>
      <c r="L244" s="2"/>
      <c r="M244" s="2"/>
      <c r="N244" s="2"/>
      <c r="O244" s="2"/>
      <c r="P244" s="2"/>
      <c r="Q244" s="173"/>
      <c r="R244" s="173"/>
      <c r="S244" s="173"/>
      <c r="T244" s="173"/>
      <c r="U244" s="174"/>
      <c r="V244" s="174"/>
      <c r="W244" s="174"/>
      <c r="X244" s="2"/>
      <c r="Y244" s="172"/>
      <c r="Z244" s="172"/>
      <c r="AA244" s="172"/>
      <c r="AB244" s="172"/>
      <c r="AC244" s="172"/>
      <c r="AD244" s="172"/>
      <c r="AE244" s="172"/>
      <c r="AF244" s="172"/>
      <c r="AG244" s="172"/>
      <c r="AH244" s="172"/>
      <c r="AI244" s="172"/>
      <c r="AJ244" s="172"/>
    </row>
    <row r="245" spans="2:51" ht="15" customHeight="1">
      <c r="C245" s="42"/>
      <c r="D245" s="296" t="s">
        <v>143</v>
      </c>
      <c r="E245" s="296"/>
      <c r="F245" s="296"/>
      <c r="G245" s="296"/>
      <c r="H245" s="296"/>
      <c r="I245" s="296"/>
      <c r="J245" s="296"/>
      <c r="K245" s="296"/>
      <c r="L245" s="296"/>
      <c r="M245" s="296"/>
      <c r="N245" s="296"/>
      <c r="O245" s="296"/>
      <c r="P245" s="296"/>
      <c r="Q245" s="296"/>
      <c r="R245" s="296"/>
      <c r="S245" s="296"/>
      <c r="T245" s="296"/>
      <c r="U245" s="296"/>
      <c r="V245" s="296"/>
      <c r="W245" s="296"/>
      <c r="X245" s="296"/>
      <c r="Y245" s="296"/>
      <c r="Z245" s="296"/>
      <c r="AA245" s="296"/>
      <c r="AB245" s="296"/>
      <c r="AC245" s="296"/>
      <c r="AD245" s="296"/>
      <c r="AE245" s="296"/>
      <c r="AF245" s="296"/>
      <c r="AG245" s="296"/>
      <c r="AH245" s="296"/>
      <c r="AI245" s="296"/>
      <c r="AJ245" s="296"/>
    </row>
    <row r="246" spans="2:51" ht="15" customHeight="1">
      <c r="C246" s="65"/>
      <c r="D246" s="296"/>
      <c r="E246" s="296"/>
      <c r="F246" s="296"/>
      <c r="G246" s="296"/>
      <c r="H246" s="296"/>
      <c r="I246" s="296"/>
      <c r="J246" s="296"/>
      <c r="K246" s="296"/>
      <c r="L246" s="296"/>
      <c r="M246" s="296"/>
      <c r="N246" s="296"/>
      <c r="O246" s="296"/>
      <c r="P246" s="296"/>
      <c r="Q246" s="296"/>
      <c r="R246" s="296"/>
      <c r="S246" s="296"/>
      <c r="T246" s="296"/>
      <c r="U246" s="296"/>
      <c r="V246" s="296"/>
      <c r="W246" s="296"/>
      <c r="X246" s="296"/>
      <c r="Y246" s="296"/>
      <c r="Z246" s="296"/>
      <c r="AA246" s="296"/>
      <c r="AB246" s="296"/>
      <c r="AC246" s="296"/>
      <c r="AD246" s="296"/>
      <c r="AE246" s="296"/>
      <c r="AF246" s="296"/>
      <c r="AG246" s="296"/>
      <c r="AH246" s="296"/>
      <c r="AI246" s="296"/>
      <c r="AJ246" s="296"/>
    </row>
    <row r="247" spans="2:51" ht="15" customHeight="1">
      <c r="C247" s="65"/>
      <c r="D247" s="65"/>
      <c r="E247" s="65"/>
      <c r="F247" s="65"/>
      <c r="G247" s="65"/>
      <c r="H247" s="66"/>
      <c r="I247" s="65"/>
      <c r="J247" s="65"/>
      <c r="K247" s="65"/>
      <c r="L247" s="65"/>
      <c r="M247" s="65"/>
      <c r="N247" s="65"/>
      <c r="O247" s="65"/>
      <c r="P247" s="65"/>
      <c r="Q247" s="65"/>
      <c r="S247" s="65"/>
      <c r="T247" s="65"/>
      <c r="U247" s="65"/>
      <c r="V247" s="65"/>
      <c r="W247" s="65"/>
      <c r="X247" s="65"/>
      <c r="Y247" s="65"/>
      <c r="Z247" s="65"/>
      <c r="AA247" s="65"/>
      <c r="AB247" s="65"/>
      <c r="AC247" s="65"/>
      <c r="AD247" s="65"/>
      <c r="AE247" s="65"/>
      <c r="AF247" s="65"/>
      <c r="AG247" s="65"/>
      <c r="AH247" s="65"/>
      <c r="AI247" s="65"/>
      <c r="AJ247" s="65"/>
    </row>
    <row r="249" spans="2:51" ht="15" customHeight="1">
      <c r="B249" s="374" t="s">
        <v>144</v>
      </c>
      <c r="C249" s="374"/>
      <c r="D249" s="374"/>
      <c r="E249" s="374"/>
      <c r="F249" s="374"/>
      <c r="G249" s="374"/>
      <c r="H249" s="374"/>
      <c r="I249" s="374"/>
      <c r="J249" s="374"/>
      <c r="K249" s="374"/>
      <c r="L249" s="374"/>
      <c r="M249" s="374"/>
      <c r="N249" s="374"/>
      <c r="O249" s="374"/>
      <c r="P249" s="374"/>
      <c r="Q249" s="374"/>
      <c r="R249" s="374"/>
      <c r="S249" s="374"/>
      <c r="T249" s="374"/>
      <c r="U249" s="374"/>
      <c r="V249" s="374"/>
      <c r="W249" s="374"/>
      <c r="X249" s="374"/>
      <c r="Y249" s="374"/>
      <c r="Z249" s="374"/>
      <c r="AA249" s="374"/>
      <c r="AB249" s="374"/>
      <c r="AC249" s="374"/>
      <c r="AD249" s="374"/>
      <c r="AE249" s="374"/>
      <c r="AF249" s="374"/>
      <c r="AG249" s="374"/>
      <c r="AH249" s="374"/>
      <c r="AI249" s="374"/>
      <c r="AJ249" s="374"/>
    </row>
    <row r="250" spans="2:51" ht="7.15" customHeight="1">
      <c r="D250" s="67"/>
      <c r="E250" s="67"/>
      <c r="F250" s="67"/>
      <c r="G250" s="67"/>
      <c r="H250" s="68"/>
      <c r="I250" s="67"/>
      <c r="J250" s="67"/>
      <c r="K250" s="67"/>
      <c r="L250" s="67"/>
      <c r="M250" s="67"/>
      <c r="N250" s="67"/>
      <c r="O250" s="67"/>
      <c r="P250" s="67"/>
      <c r="Q250" s="67"/>
      <c r="R250" s="67"/>
      <c r="S250" s="67"/>
      <c r="T250" s="67"/>
      <c r="U250" s="67"/>
      <c r="V250" s="67"/>
      <c r="W250" s="67"/>
      <c r="X250" s="67"/>
      <c r="Y250" s="67"/>
      <c r="Z250" s="67"/>
      <c r="AA250" s="67"/>
      <c r="AB250" s="67"/>
      <c r="AC250" s="67"/>
      <c r="AD250" s="67"/>
      <c r="AE250" s="67"/>
      <c r="AF250" s="67"/>
      <c r="AG250" s="67"/>
      <c r="AH250" s="67"/>
      <c r="AI250" s="67"/>
      <c r="AJ250" s="67"/>
    </row>
    <row r="251" spans="2:51" ht="21" customHeight="1">
      <c r="C251" s="375" t="str">
        <f>"I declare to apply for "&amp;C16&amp;"with a full understanding of the General Information, especially the articles stipulated below:"</f>
        <v>I declare to apply for with a full understanding of the General Information, especially the articles stipulated below:</v>
      </c>
      <c r="D251" s="375"/>
      <c r="E251" s="375"/>
      <c r="F251" s="375"/>
      <c r="G251" s="375"/>
      <c r="H251" s="375"/>
      <c r="I251" s="375"/>
      <c r="J251" s="375"/>
      <c r="K251" s="375"/>
      <c r="L251" s="375"/>
      <c r="M251" s="375"/>
      <c r="N251" s="375"/>
      <c r="O251" s="375"/>
      <c r="P251" s="375"/>
      <c r="Q251" s="375"/>
      <c r="R251" s="375"/>
      <c r="S251" s="375"/>
      <c r="T251" s="375"/>
      <c r="U251" s="375"/>
      <c r="V251" s="375"/>
      <c r="W251" s="375"/>
      <c r="X251" s="375"/>
      <c r="Y251" s="375"/>
      <c r="Z251" s="375"/>
      <c r="AA251" s="375"/>
      <c r="AB251" s="375"/>
      <c r="AC251" s="375"/>
      <c r="AD251" s="375"/>
      <c r="AE251" s="375"/>
      <c r="AF251" s="375"/>
      <c r="AG251" s="375"/>
      <c r="AH251" s="375"/>
      <c r="AI251" s="375"/>
      <c r="AJ251" s="375"/>
      <c r="AL251" s="67"/>
      <c r="AM251" s="67"/>
      <c r="AN251" s="67"/>
      <c r="AO251" s="67"/>
      <c r="AP251" s="67"/>
      <c r="AQ251" s="67"/>
      <c r="AR251" s="67"/>
      <c r="AS251" s="67"/>
      <c r="AT251" s="67"/>
      <c r="AU251" s="67"/>
      <c r="AV251" s="67"/>
      <c r="AW251" s="67"/>
      <c r="AX251" s="65"/>
      <c r="AY251" s="65"/>
    </row>
    <row r="252" spans="2:51" ht="21.6" customHeight="1">
      <c r="C252" s="370" t="s">
        <v>2550</v>
      </c>
      <c r="D252" s="370"/>
      <c r="E252" s="370"/>
      <c r="F252" s="370"/>
      <c r="G252" s="370"/>
      <c r="H252" s="370"/>
      <c r="I252" s="370"/>
      <c r="J252" s="370"/>
      <c r="K252" s="370"/>
      <c r="L252" s="370"/>
      <c r="M252" s="370"/>
      <c r="N252" s="370"/>
      <c r="O252" s="370"/>
      <c r="P252" s="370"/>
      <c r="Q252" s="370"/>
      <c r="R252" s="370"/>
      <c r="S252" s="370"/>
      <c r="T252" s="370"/>
      <c r="U252" s="370"/>
      <c r="V252" s="370"/>
      <c r="W252" s="370"/>
      <c r="X252" s="370"/>
      <c r="Y252" s="370"/>
      <c r="Z252" s="370"/>
      <c r="AA252" s="370"/>
      <c r="AB252" s="370"/>
      <c r="AC252" s="370"/>
      <c r="AD252" s="370"/>
      <c r="AE252" s="370"/>
      <c r="AF252" s="370"/>
      <c r="AG252" s="370"/>
      <c r="AH252" s="370"/>
      <c r="AI252" s="370"/>
      <c r="AJ252" s="370"/>
      <c r="AL252" s="67"/>
      <c r="AM252" s="67"/>
      <c r="AN252" s="67"/>
      <c r="AO252" s="67"/>
      <c r="AP252" s="67"/>
      <c r="AQ252" s="67"/>
      <c r="AR252" s="67"/>
      <c r="AS252" s="67"/>
      <c r="AT252" s="67"/>
      <c r="AU252" s="67"/>
      <c r="AV252" s="67"/>
      <c r="AW252" s="67"/>
      <c r="AX252" s="65"/>
      <c r="AY252" s="65"/>
    </row>
    <row r="253" spans="2:51" ht="21.6" customHeight="1">
      <c r="C253" s="370"/>
      <c r="D253" s="370"/>
      <c r="E253" s="370"/>
      <c r="F253" s="370"/>
      <c r="G253" s="370"/>
      <c r="H253" s="370"/>
      <c r="I253" s="370"/>
      <c r="J253" s="370"/>
      <c r="K253" s="370"/>
      <c r="L253" s="370"/>
      <c r="M253" s="370"/>
      <c r="N253" s="370"/>
      <c r="O253" s="370"/>
      <c r="P253" s="370"/>
      <c r="Q253" s="370"/>
      <c r="R253" s="370"/>
      <c r="S253" s="370"/>
      <c r="T253" s="370"/>
      <c r="U253" s="370"/>
      <c r="V253" s="370"/>
      <c r="W253" s="370"/>
      <c r="X253" s="370"/>
      <c r="Y253" s="370"/>
      <c r="Z253" s="370"/>
      <c r="AA253" s="370"/>
      <c r="AB253" s="370"/>
      <c r="AC253" s="370"/>
      <c r="AD253" s="370"/>
      <c r="AE253" s="370"/>
      <c r="AF253" s="370"/>
      <c r="AG253" s="370"/>
      <c r="AH253" s="370"/>
      <c r="AI253" s="370"/>
      <c r="AJ253" s="370"/>
      <c r="AL253" s="67"/>
      <c r="AM253" s="67"/>
      <c r="AN253" s="67"/>
      <c r="AO253" s="67"/>
      <c r="AP253" s="67"/>
      <c r="AQ253" s="67"/>
      <c r="AR253" s="67"/>
      <c r="AS253" s="67"/>
      <c r="AT253" s="67"/>
      <c r="AU253" s="67"/>
      <c r="AV253" s="67"/>
      <c r="AW253" s="67"/>
      <c r="AX253" s="65"/>
      <c r="AY253" s="65"/>
    </row>
    <row r="254" spans="2:51" ht="21.6" customHeight="1">
      <c r="C254" s="370"/>
      <c r="D254" s="370"/>
      <c r="E254" s="370"/>
      <c r="F254" s="370"/>
      <c r="G254" s="370"/>
      <c r="H254" s="370"/>
      <c r="I254" s="370"/>
      <c r="J254" s="370"/>
      <c r="K254" s="370"/>
      <c r="L254" s="370"/>
      <c r="M254" s="370"/>
      <c r="N254" s="370"/>
      <c r="O254" s="370"/>
      <c r="P254" s="370"/>
      <c r="Q254" s="370"/>
      <c r="R254" s="370"/>
      <c r="S254" s="370"/>
      <c r="T254" s="370"/>
      <c r="U254" s="370"/>
      <c r="V254" s="370"/>
      <c r="W254" s="370"/>
      <c r="X254" s="370"/>
      <c r="Y254" s="370"/>
      <c r="Z254" s="370"/>
      <c r="AA254" s="370"/>
      <c r="AB254" s="370"/>
      <c r="AC254" s="370"/>
      <c r="AD254" s="370"/>
      <c r="AE254" s="370"/>
      <c r="AF254" s="370"/>
      <c r="AG254" s="370"/>
      <c r="AH254" s="370"/>
      <c r="AI254" s="370"/>
      <c r="AJ254" s="370"/>
      <c r="AL254" s="67"/>
      <c r="AM254" s="67"/>
      <c r="AN254" s="67"/>
      <c r="AO254" s="67"/>
      <c r="AP254" s="67"/>
      <c r="AQ254" s="67"/>
      <c r="AR254" s="67"/>
      <c r="AS254" s="67"/>
      <c r="AT254" s="67"/>
      <c r="AU254" s="67"/>
      <c r="AV254" s="67"/>
      <c r="AW254" s="67"/>
      <c r="AX254" s="65"/>
      <c r="AY254" s="65"/>
    </row>
    <row r="255" spans="2:51" ht="21.6" customHeight="1">
      <c r="C255" s="370"/>
      <c r="D255" s="370"/>
      <c r="E255" s="370"/>
      <c r="F255" s="370"/>
      <c r="G255" s="370"/>
      <c r="H255" s="370"/>
      <c r="I255" s="370"/>
      <c r="J255" s="370"/>
      <c r="K255" s="370"/>
      <c r="L255" s="370"/>
      <c r="M255" s="370"/>
      <c r="N255" s="370"/>
      <c r="O255" s="370"/>
      <c r="P255" s="370"/>
      <c r="Q255" s="370"/>
      <c r="R255" s="370"/>
      <c r="S255" s="370"/>
      <c r="T255" s="370"/>
      <c r="U255" s="370"/>
      <c r="V255" s="370"/>
      <c r="W255" s="370"/>
      <c r="X255" s="370"/>
      <c r="Y255" s="370"/>
      <c r="Z255" s="370"/>
      <c r="AA255" s="370"/>
      <c r="AB255" s="370"/>
      <c r="AC255" s="370"/>
      <c r="AD255" s="370"/>
      <c r="AE255" s="370"/>
      <c r="AF255" s="370"/>
      <c r="AG255" s="370"/>
      <c r="AH255" s="370"/>
      <c r="AI255" s="370"/>
      <c r="AJ255" s="370"/>
      <c r="AL255" s="67"/>
      <c r="AM255" s="67"/>
      <c r="AN255" s="67"/>
      <c r="AO255" s="67"/>
      <c r="AP255" s="67"/>
      <c r="AQ255" s="67"/>
      <c r="AR255" s="67"/>
      <c r="AS255" s="67"/>
      <c r="AT255" s="67"/>
      <c r="AU255" s="67"/>
      <c r="AV255" s="67"/>
      <c r="AW255" s="67"/>
      <c r="AX255" s="65"/>
      <c r="AY255" s="65"/>
    </row>
    <row r="256" spans="2:51" ht="21.6" customHeight="1">
      <c r="C256" s="370"/>
      <c r="D256" s="370"/>
      <c r="E256" s="370"/>
      <c r="F256" s="370"/>
      <c r="G256" s="370"/>
      <c r="H256" s="370"/>
      <c r="I256" s="370"/>
      <c r="J256" s="370"/>
      <c r="K256" s="370"/>
      <c r="L256" s="370"/>
      <c r="M256" s="370"/>
      <c r="N256" s="370"/>
      <c r="O256" s="370"/>
      <c r="P256" s="370"/>
      <c r="Q256" s="370"/>
      <c r="R256" s="370"/>
      <c r="S256" s="370"/>
      <c r="T256" s="370"/>
      <c r="U256" s="370"/>
      <c r="V256" s="370"/>
      <c r="W256" s="370"/>
      <c r="X256" s="370"/>
      <c r="Y256" s="370"/>
      <c r="Z256" s="370"/>
      <c r="AA256" s="370"/>
      <c r="AB256" s="370"/>
      <c r="AC256" s="370"/>
      <c r="AD256" s="370"/>
      <c r="AE256" s="370"/>
      <c r="AF256" s="370"/>
      <c r="AG256" s="370"/>
      <c r="AH256" s="370"/>
      <c r="AI256" s="370"/>
      <c r="AJ256" s="370"/>
      <c r="AL256" s="67"/>
      <c r="AM256" s="67"/>
      <c r="AN256" s="67"/>
      <c r="AO256" s="67"/>
      <c r="AP256" s="67"/>
      <c r="AQ256" s="67"/>
      <c r="AR256" s="67"/>
      <c r="AS256" s="67"/>
      <c r="AT256" s="67"/>
      <c r="AU256" s="67"/>
      <c r="AV256" s="67"/>
      <c r="AW256" s="67"/>
      <c r="AX256" s="65"/>
      <c r="AY256" s="65"/>
    </row>
    <row r="257" spans="3:51" ht="21.6" customHeight="1">
      <c r="C257" s="370"/>
      <c r="D257" s="370"/>
      <c r="E257" s="370"/>
      <c r="F257" s="370"/>
      <c r="G257" s="370"/>
      <c r="H257" s="370"/>
      <c r="I257" s="370"/>
      <c r="J257" s="370"/>
      <c r="K257" s="370"/>
      <c r="L257" s="370"/>
      <c r="M257" s="370"/>
      <c r="N257" s="370"/>
      <c r="O257" s="370"/>
      <c r="P257" s="370"/>
      <c r="Q257" s="370"/>
      <c r="R257" s="370"/>
      <c r="S257" s="370"/>
      <c r="T257" s="370"/>
      <c r="U257" s="370"/>
      <c r="V257" s="370"/>
      <c r="W257" s="370"/>
      <c r="X257" s="370"/>
      <c r="Y257" s="370"/>
      <c r="Z257" s="370"/>
      <c r="AA257" s="370"/>
      <c r="AB257" s="370"/>
      <c r="AC257" s="370"/>
      <c r="AD257" s="370"/>
      <c r="AE257" s="370"/>
      <c r="AF257" s="370"/>
      <c r="AG257" s="370"/>
      <c r="AH257" s="370"/>
      <c r="AI257" s="370"/>
      <c r="AJ257" s="370"/>
      <c r="AL257" s="67"/>
      <c r="AM257" s="67"/>
      <c r="AN257" s="67"/>
      <c r="AO257" s="67"/>
      <c r="AP257" s="67"/>
      <c r="AQ257" s="67"/>
      <c r="AR257" s="67"/>
      <c r="AS257" s="67"/>
      <c r="AT257" s="67"/>
      <c r="AU257" s="67"/>
      <c r="AV257" s="67"/>
      <c r="AW257" s="67"/>
      <c r="AX257" s="65"/>
      <c r="AY257" s="65"/>
    </row>
    <row r="258" spans="3:51" ht="21.6" customHeight="1">
      <c r="C258" s="370"/>
      <c r="D258" s="370"/>
      <c r="E258" s="370"/>
      <c r="F258" s="370"/>
      <c r="G258" s="370"/>
      <c r="H258" s="370"/>
      <c r="I258" s="370"/>
      <c r="J258" s="370"/>
      <c r="K258" s="370"/>
      <c r="L258" s="370"/>
      <c r="M258" s="370"/>
      <c r="N258" s="370"/>
      <c r="O258" s="370"/>
      <c r="P258" s="370"/>
      <c r="Q258" s="370"/>
      <c r="R258" s="370"/>
      <c r="S258" s="370"/>
      <c r="T258" s="370"/>
      <c r="U258" s="370"/>
      <c r="V258" s="370"/>
      <c r="W258" s="370"/>
      <c r="X258" s="370"/>
      <c r="Y258" s="370"/>
      <c r="Z258" s="370"/>
      <c r="AA258" s="370"/>
      <c r="AB258" s="370"/>
      <c r="AC258" s="370"/>
      <c r="AD258" s="370"/>
      <c r="AE258" s="370"/>
      <c r="AF258" s="370"/>
      <c r="AG258" s="370"/>
      <c r="AH258" s="370"/>
      <c r="AI258" s="370"/>
      <c r="AJ258" s="370"/>
      <c r="AL258" s="67"/>
      <c r="AM258" s="67"/>
      <c r="AN258" s="67"/>
      <c r="AO258" s="67"/>
      <c r="AP258" s="67"/>
      <c r="AQ258" s="67"/>
      <c r="AR258" s="67"/>
      <c r="AS258" s="67"/>
      <c r="AT258" s="67"/>
      <c r="AU258" s="67"/>
      <c r="AV258" s="67"/>
      <c r="AW258" s="67"/>
      <c r="AX258" s="65"/>
      <c r="AY258" s="65"/>
    </row>
    <row r="259" spans="3:51" ht="21.6" customHeight="1">
      <c r="C259" s="370"/>
      <c r="D259" s="370"/>
      <c r="E259" s="370"/>
      <c r="F259" s="370"/>
      <c r="G259" s="370"/>
      <c r="H259" s="370"/>
      <c r="I259" s="370"/>
      <c r="J259" s="370"/>
      <c r="K259" s="370"/>
      <c r="L259" s="370"/>
      <c r="M259" s="370"/>
      <c r="N259" s="370"/>
      <c r="O259" s="370"/>
      <c r="P259" s="370"/>
      <c r="Q259" s="370"/>
      <c r="R259" s="370"/>
      <c r="S259" s="370"/>
      <c r="T259" s="370"/>
      <c r="U259" s="370"/>
      <c r="V259" s="370"/>
      <c r="W259" s="370"/>
      <c r="X259" s="370"/>
      <c r="Y259" s="370"/>
      <c r="Z259" s="370"/>
      <c r="AA259" s="370"/>
      <c r="AB259" s="370"/>
      <c r="AC259" s="370"/>
      <c r="AD259" s="370"/>
      <c r="AE259" s="370"/>
      <c r="AF259" s="370"/>
      <c r="AG259" s="370"/>
      <c r="AH259" s="370"/>
      <c r="AI259" s="370"/>
      <c r="AJ259" s="370"/>
      <c r="AL259" s="67"/>
      <c r="AM259" s="67"/>
      <c r="AN259" s="67"/>
      <c r="AO259" s="67"/>
      <c r="AP259" s="67"/>
      <c r="AQ259" s="67"/>
      <c r="AR259" s="67"/>
      <c r="AS259" s="67"/>
      <c r="AT259" s="67"/>
      <c r="AU259" s="67"/>
      <c r="AV259" s="67"/>
      <c r="AW259" s="67"/>
      <c r="AX259" s="65"/>
      <c r="AY259" s="65"/>
    </row>
    <row r="260" spans="3:51" ht="21.6" customHeight="1">
      <c r="C260" s="370"/>
      <c r="D260" s="370"/>
      <c r="E260" s="370"/>
      <c r="F260" s="370"/>
      <c r="G260" s="370"/>
      <c r="H260" s="370"/>
      <c r="I260" s="370"/>
      <c r="J260" s="370"/>
      <c r="K260" s="370"/>
      <c r="L260" s="370"/>
      <c r="M260" s="370"/>
      <c r="N260" s="370"/>
      <c r="O260" s="370"/>
      <c r="P260" s="370"/>
      <c r="Q260" s="370"/>
      <c r="R260" s="370"/>
      <c r="S260" s="370"/>
      <c r="T260" s="370"/>
      <c r="U260" s="370"/>
      <c r="V260" s="370"/>
      <c r="W260" s="370"/>
      <c r="X260" s="370"/>
      <c r="Y260" s="370"/>
      <c r="Z260" s="370"/>
      <c r="AA260" s="370"/>
      <c r="AB260" s="370"/>
      <c r="AC260" s="370"/>
      <c r="AD260" s="370"/>
      <c r="AE260" s="370"/>
      <c r="AF260" s="370"/>
      <c r="AG260" s="370"/>
      <c r="AH260" s="370"/>
      <c r="AI260" s="370"/>
      <c r="AJ260" s="370"/>
      <c r="AL260" s="67"/>
      <c r="AM260" s="67"/>
      <c r="AN260" s="67"/>
      <c r="AO260" s="67"/>
      <c r="AP260" s="67"/>
      <c r="AQ260" s="67"/>
      <c r="AR260" s="67"/>
      <c r="AS260" s="67"/>
      <c r="AT260" s="67"/>
      <c r="AU260" s="67"/>
      <c r="AV260" s="67"/>
      <c r="AW260" s="67"/>
      <c r="AX260" s="65"/>
      <c r="AY260" s="65"/>
    </row>
    <row r="261" spans="3:51" ht="21.6" customHeight="1">
      <c r="C261" s="370"/>
      <c r="D261" s="370"/>
      <c r="E261" s="370"/>
      <c r="F261" s="370"/>
      <c r="G261" s="370"/>
      <c r="H261" s="370"/>
      <c r="I261" s="370"/>
      <c r="J261" s="370"/>
      <c r="K261" s="370"/>
      <c r="L261" s="370"/>
      <c r="M261" s="370"/>
      <c r="N261" s="370"/>
      <c r="O261" s="370"/>
      <c r="P261" s="370"/>
      <c r="Q261" s="370"/>
      <c r="R261" s="370"/>
      <c r="S261" s="370"/>
      <c r="T261" s="370"/>
      <c r="U261" s="370"/>
      <c r="V261" s="370"/>
      <c r="W261" s="370"/>
      <c r="X261" s="370"/>
      <c r="Y261" s="370"/>
      <c r="Z261" s="370"/>
      <c r="AA261" s="370"/>
      <c r="AB261" s="370"/>
      <c r="AC261" s="370"/>
      <c r="AD261" s="370"/>
      <c r="AE261" s="370"/>
      <c r="AF261" s="370"/>
      <c r="AG261" s="370"/>
      <c r="AH261" s="370"/>
      <c r="AI261" s="370"/>
      <c r="AJ261" s="370"/>
      <c r="AL261" s="67"/>
      <c r="AM261" s="67"/>
      <c r="AN261" s="67"/>
      <c r="AO261" s="67"/>
      <c r="AP261" s="67"/>
      <c r="AQ261" s="67"/>
      <c r="AR261" s="67"/>
      <c r="AS261" s="67"/>
      <c r="AT261" s="67"/>
      <c r="AU261" s="67"/>
      <c r="AV261" s="67"/>
      <c r="AW261" s="67"/>
      <c r="AX261" s="65"/>
      <c r="AY261" s="65"/>
    </row>
    <row r="262" spans="3:51" ht="21.6" customHeight="1">
      <c r="C262" s="370"/>
      <c r="D262" s="370"/>
      <c r="E262" s="370"/>
      <c r="F262" s="370"/>
      <c r="G262" s="370"/>
      <c r="H262" s="370"/>
      <c r="I262" s="370"/>
      <c r="J262" s="370"/>
      <c r="K262" s="370"/>
      <c r="L262" s="370"/>
      <c r="M262" s="370"/>
      <c r="N262" s="370"/>
      <c r="O262" s="370"/>
      <c r="P262" s="370"/>
      <c r="Q262" s="370"/>
      <c r="R262" s="370"/>
      <c r="S262" s="370"/>
      <c r="T262" s="370"/>
      <c r="U262" s="370"/>
      <c r="V262" s="370"/>
      <c r="W262" s="370"/>
      <c r="X262" s="370"/>
      <c r="Y262" s="370"/>
      <c r="Z262" s="370"/>
      <c r="AA262" s="370"/>
      <c r="AB262" s="370"/>
      <c r="AC262" s="370"/>
      <c r="AD262" s="370"/>
      <c r="AE262" s="370"/>
      <c r="AF262" s="370"/>
      <c r="AG262" s="370"/>
      <c r="AH262" s="370"/>
      <c r="AI262" s="370"/>
      <c r="AJ262" s="370"/>
      <c r="AL262" s="67"/>
      <c r="AM262" s="67"/>
      <c r="AN262" s="67"/>
      <c r="AO262" s="67"/>
      <c r="AP262" s="67"/>
      <c r="AQ262" s="67"/>
      <c r="AR262" s="67"/>
      <c r="AS262" s="67"/>
      <c r="AT262" s="67"/>
      <c r="AU262" s="67"/>
      <c r="AV262" s="67"/>
      <c r="AW262" s="67"/>
      <c r="AX262" s="65"/>
      <c r="AY262" s="65"/>
    </row>
    <row r="263" spans="3:51" ht="21.6" customHeight="1">
      <c r="C263" s="370"/>
      <c r="D263" s="370"/>
      <c r="E263" s="370"/>
      <c r="F263" s="370"/>
      <c r="G263" s="370"/>
      <c r="H263" s="370"/>
      <c r="I263" s="370"/>
      <c r="J263" s="370"/>
      <c r="K263" s="370"/>
      <c r="L263" s="370"/>
      <c r="M263" s="370"/>
      <c r="N263" s="370"/>
      <c r="O263" s="370"/>
      <c r="P263" s="370"/>
      <c r="Q263" s="370"/>
      <c r="R263" s="370"/>
      <c r="S263" s="370"/>
      <c r="T263" s="370"/>
      <c r="U263" s="370"/>
      <c r="V263" s="370"/>
      <c r="W263" s="370"/>
      <c r="X263" s="370"/>
      <c r="Y263" s="370"/>
      <c r="Z263" s="370"/>
      <c r="AA263" s="370"/>
      <c r="AB263" s="370"/>
      <c r="AC263" s="370"/>
      <c r="AD263" s="370"/>
      <c r="AE263" s="370"/>
      <c r="AF263" s="370"/>
      <c r="AG263" s="370"/>
      <c r="AH263" s="370"/>
      <c r="AI263" s="370"/>
      <c r="AJ263" s="370"/>
      <c r="AL263" s="67"/>
      <c r="AM263" s="67"/>
      <c r="AN263" s="67"/>
      <c r="AO263" s="67"/>
      <c r="AP263" s="67"/>
      <c r="AQ263" s="67"/>
      <c r="AR263" s="67"/>
      <c r="AS263" s="67"/>
      <c r="AT263" s="67"/>
      <c r="AU263" s="67"/>
      <c r="AV263" s="67"/>
      <c r="AW263" s="67"/>
      <c r="AX263" s="65"/>
      <c r="AY263" s="65"/>
    </row>
    <row r="264" spans="3:51" ht="21.6" customHeight="1">
      <c r="C264" s="370"/>
      <c r="D264" s="370"/>
      <c r="E264" s="370"/>
      <c r="F264" s="370"/>
      <c r="G264" s="370"/>
      <c r="H264" s="370"/>
      <c r="I264" s="370"/>
      <c r="J264" s="370"/>
      <c r="K264" s="370"/>
      <c r="L264" s="370"/>
      <c r="M264" s="370"/>
      <c r="N264" s="370"/>
      <c r="O264" s="370"/>
      <c r="P264" s="370"/>
      <c r="Q264" s="370"/>
      <c r="R264" s="370"/>
      <c r="S264" s="370"/>
      <c r="T264" s="370"/>
      <c r="U264" s="370"/>
      <c r="V264" s="370"/>
      <c r="W264" s="370"/>
      <c r="X264" s="370"/>
      <c r="Y264" s="370"/>
      <c r="Z264" s="370"/>
      <c r="AA264" s="370"/>
      <c r="AB264" s="370"/>
      <c r="AC264" s="370"/>
      <c r="AD264" s="370"/>
      <c r="AE264" s="370"/>
      <c r="AF264" s="370"/>
      <c r="AG264" s="370"/>
      <c r="AH264" s="370"/>
      <c r="AI264" s="370"/>
      <c r="AJ264" s="370"/>
      <c r="AL264" s="67"/>
      <c r="AM264" s="67"/>
      <c r="AN264" s="67"/>
      <c r="AO264" s="67"/>
      <c r="AP264" s="67"/>
      <c r="AQ264" s="67"/>
      <c r="AR264" s="67"/>
      <c r="AS264" s="67"/>
      <c r="AT264" s="67"/>
      <c r="AU264" s="67"/>
      <c r="AV264" s="67"/>
      <c r="AW264" s="67"/>
      <c r="AX264" s="65"/>
      <c r="AY264" s="65"/>
    </row>
    <row r="265" spans="3:51" ht="21.6" customHeight="1">
      <c r="C265" s="370"/>
      <c r="D265" s="370"/>
      <c r="E265" s="370"/>
      <c r="F265" s="370"/>
      <c r="G265" s="370"/>
      <c r="H265" s="370"/>
      <c r="I265" s="370"/>
      <c r="J265" s="370"/>
      <c r="K265" s="370"/>
      <c r="L265" s="370"/>
      <c r="M265" s="370"/>
      <c r="N265" s="370"/>
      <c r="O265" s="370"/>
      <c r="P265" s="370"/>
      <c r="Q265" s="370"/>
      <c r="R265" s="370"/>
      <c r="S265" s="370"/>
      <c r="T265" s="370"/>
      <c r="U265" s="370"/>
      <c r="V265" s="370"/>
      <c r="W265" s="370"/>
      <c r="X265" s="370"/>
      <c r="Y265" s="370"/>
      <c r="Z265" s="370"/>
      <c r="AA265" s="370"/>
      <c r="AB265" s="370"/>
      <c r="AC265" s="370"/>
      <c r="AD265" s="370"/>
      <c r="AE265" s="370"/>
      <c r="AF265" s="370"/>
      <c r="AG265" s="370"/>
      <c r="AH265" s="370"/>
      <c r="AI265" s="370"/>
      <c r="AJ265" s="370"/>
      <c r="AL265" s="67"/>
      <c r="AM265" s="67"/>
      <c r="AN265" s="67"/>
      <c r="AO265" s="67"/>
      <c r="AP265" s="67"/>
      <c r="AQ265" s="67"/>
      <c r="AR265" s="67"/>
      <c r="AS265" s="67"/>
      <c r="AT265" s="67"/>
      <c r="AU265" s="67"/>
      <c r="AV265" s="67"/>
      <c r="AW265" s="67"/>
      <c r="AX265" s="65"/>
      <c r="AY265" s="65"/>
    </row>
    <row r="266" spans="3:51" ht="21.6" customHeight="1">
      <c r="C266" s="370"/>
      <c r="D266" s="370"/>
      <c r="E266" s="370"/>
      <c r="F266" s="370"/>
      <c r="G266" s="370"/>
      <c r="H266" s="370"/>
      <c r="I266" s="370"/>
      <c r="J266" s="370"/>
      <c r="K266" s="370"/>
      <c r="L266" s="370"/>
      <c r="M266" s="370"/>
      <c r="N266" s="370"/>
      <c r="O266" s="370"/>
      <c r="P266" s="370"/>
      <c r="Q266" s="370"/>
      <c r="R266" s="370"/>
      <c r="S266" s="370"/>
      <c r="T266" s="370"/>
      <c r="U266" s="370"/>
      <c r="V266" s="370"/>
      <c r="W266" s="370"/>
      <c r="X266" s="370"/>
      <c r="Y266" s="370"/>
      <c r="Z266" s="370"/>
      <c r="AA266" s="370"/>
      <c r="AB266" s="370"/>
      <c r="AC266" s="370"/>
      <c r="AD266" s="370"/>
      <c r="AE266" s="370"/>
      <c r="AF266" s="370"/>
      <c r="AG266" s="370"/>
      <c r="AH266" s="370"/>
      <c r="AI266" s="370"/>
      <c r="AJ266" s="370"/>
      <c r="AL266" s="67"/>
      <c r="AM266" s="67"/>
      <c r="AN266" s="67"/>
      <c r="AO266" s="67"/>
      <c r="AP266" s="67"/>
      <c r="AQ266" s="67"/>
      <c r="AR266" s="67"/>
      <c r="AS266" s="67"/>
      <c r="AT266" s="67"/>
      <c r="AU266" s="67"/>
      <c r="AV266" s="67"/>
      <c r="AW266" s="67"/>
      <c r="AX266" s="65"/>
      <c r="AY266" s="65"/>
    </row>
    <row r="267" spans="3:51" ht="21.6" customHeight="1">
      <c r="C267" s="370"/>
      <c r="D267" s="370"/>
      <c r="E267" s="370"/>
      <c r="F267" s="370"/>
      <c r="G267" s="370"/>
      <c r="H267" s="370"/>
      <c r="I267" s="370"/>
      <c r="J267" s="370"/>
      <c r="K267" s="370"/>
      <c r="L267" s="370"/>
      <c r="M267" s="370"/>
      <c r="N267" s="370"/>
      <c r="O267" s="370"/>
      <c r="P267" s="370"/>
      <c r="Q267" s="370"/>
      <c r="R267" s="370"/>
      <c r="S267" s="370"/>
      <c r="T267" s="370"/>
      <c r="U267" s="370"/>
      <c r="V267" s="370"/>
      <c r="W267" s="370"/>
      <c r="X267" s="370"/>
      <c r="Y267" s="370"/>
      <c r="Z267" s="370"/>
      <c r="AA267" s="370"/>
      <c r="AB267" s="370"/>
      <c r="AC267" s="370"/>
      <c r="AD267" s="370"/>
      <c r="AE267" s="370"/>
      <c r="AF267" s="370"/>
      <c r="AG267" s="370"/>
      <c r="AH267" s="370"/>
      <c r="AI267" s="370"/>
      <c r="AJ267" s="370"/>
      <c r="AL267" s="67"/>
      <c r="AM267" s="67"/>
      <c r="AN267" s="67"/>
      <c r="AO267" s="67"/>
      <c r="AP267" s="67"/>
      <c r="AQ267" s="67"/>
      <c r="AR267" s="67"/>
      <c r="AS267" s="67"/>
      <c r="AT267" s="67"/>
      <c r="AU267" s="67"/>
      <c r="AV267" s="67"/>
      <c r="AW267" s="67"/>
      <c r="AX267" s="65"/>
      <c r="AY267" s="65"/>
    </row>
    <row r="268" spans="3:51" ht="21.6" customHeight="1">
      <c r="C268" s="370"/>
      <c r="D268" s="370"/>
      <c r="E268" s="370"/>
      <c r="F268" s="370"/>
      <c r="G268" s="370"/>
      <c r="H268" s="370"/>
      <c r="I268" s="370"/>
      <c r="J268" s="370"/>
      <c r="K268" s="370"/>
      <c r="L268" s="370"/>
      <c r="M268" s="370"/>
      <c r="N268" s="370"/>
      <c r="O268" s="370"/>
      <c r="P268" s="370"/>
      <c r="Q268" s="370"/>
      <c r="R268" s="370"/>
      <c r="S268" s="370"/>
      <c r="T268" s="370"/>
      <c r="U268" s="370"/>
      <c r="V268" s="370"/>
      <c r="W268" s="370"/>
      <c r="X268" s="370"/>
      <c r="Y268" s="370"/>
      <c r="Z268" s="370"/>
      <c r="AA268" s="370"/>
      <c r="AB268" s="370"/>
      <c r="AC268" s="370"/>
      <c r="AD268" s="370"/>
      <c r="AE268" s="370"/>
      <c r="AF268" s="370"/>
      <c r="AG268" s="370"/>
      <c r="AH268" s="370"/>
      <c r="AI268" s="370"/>
      <c r="AJ268" s="370"/>
      <c r="AL268" s="67"/>
      <c r="AM268" s="67"/>
      <c r="AN268" s="67"/>
      <c r="AO268" s="67"/>
      <c r="AP268" s="67"/>
      <c r="AQ268" s="67"/>
      <c r="AR268" s="67"/>
      <c r="AS268" s="67"/>
      <c r="AT268" s="67"/>
      <c r="AU268" s="67"/>
      <c r="AV268" s="67"/>
      <c r="AW268" s="67"/>
      <c r="AX268" s="65"/>
      <c r="AY268" s="65"/>
    </row>
    <row r="269" spans="3:51" ht="21.6" customHeight="1">
      <c r="C269" s="370"/>
      <c r="D269" s="370"/>
      <c r="E269" s="370"/>
      <c r="F269" s="370"/>
      <c r="G269" s="370"/>
      <c r="H269" s="370"/>
      <c r="I269" s="370"/>
      <c r="J269" s="370"/>
      <c r="K269" s="370"/>
      <c r="L269" s="370"/>
      <c r="M269" s="370"/>
      <c r="N269" s="370"/>
      <c r="O269" s="370"/>
      <c r="P269" s="370"/>
      <c r="Q269" s="370"/>
      <c r="R269" s="370"/>
      <c r="S269" s="370"/>
      <c r="T269" s="370"/>
      <c r="U269" s="370"/>
      <c r="V269" s="370"/>
      <c r="W269" s="370"/>
      <c r="X269" s="370"/>
      <c r="Y269" s="370"/>
      <c r="Z269" s="370"/>
      <c r="AA269" s="370"/>
      <c r="AB269" s="370"/>
      <c r="AC269" s="370"/>
      <c r="AD269" s="370"/>
      <c r="AE269" s="370"/>
      <c r="AF269" s="370"/>
      <c r="AG269" s="370"/>
      <c r="AH269" s="370"/>
      <c r="AI269" s="370"/>
      <c r="AJ269" s="370"/>
      <c r="AL269" s="67"/>
      <c r="AM269" s="67"/>
      <c r="AN269" s="67"/>
      <c r="AO269" s="67"/>
      <c r="AP269" s="67"/>
      <c r="AQ269" s="67"/>
      <c r="AR269" s="67"/>
      <c r="AS269" s="67"/>
      <c r="AT269" s="67"/>
      <c r="AU269" s="67"/>
      <c r="AV269" s="67"/>
      <c r="AW269" s="67"/>
      <c r="AX269" s="65"/>
      <c r="AY269" s="65"/>
    </row>
    <row r="270" spans="3:51" ht="21.6" customHeight="1">
      <c r="C270" s="370"/>
      <c r="D270" s="370"/>
      <c r="E270" s="370"/>
      <c r="F270" s="370"/>
      <c r="G270" s="370"/>
      <c r="H270" s="370"/>
      <c r="I270" s="370"/>
      <c r="J270" s="370"/>
      <c r="K270" s="370"/>
      <c r="L270" s="370"/>
      <c r="M270" s="370"/>
      <c r="N270" s="370"/>
      <c r="O270" s="370"/>
      <c r="P270" s="370"/>
      <c r="Q270" s="370"/>
      <c r="R270" s="370"/>
      <c r="S270" s="370"/>
      <c r="T270" s="370"/>
      <c r="U270" s="370"/>
      <c r="V270" s="370"/>
      <c r="W270" s="370"/>
      <c r="X270" s="370"/>
      <c r="Y270" s="370"/>
      <c r="Z270" s="370"/>
      <c r="AA270" s="370"/>
      <c r="AB270" s="370"/>
      <c r="AC270" s="370"/>
      <c r="AD270" s="370"/>
      <c r="AE270" s="370"/>
      <c r="AF270" s="370"/>
      <c r="AG270" s="370"/>
      <c r="AH270" s="370"/>
      <c r="AI270" s="370"/>
      <c r="AJ270" s="370"/>
      <c r="AL270" s="67"/>
      <c r="AM270" s="67"/>
      <c r="AN270" s="67"/>
      <c r="AO270" s="67"/>
      <c r="AP270" s="67"/>
      <c r="AQ270" s="67"/>
      <c r="AR270" s="67"/>
      <c r="AS270" s="67"/>
      <c r="AT270" s="67"/>
      <c r="AU270" s="67"/>
      <c r="AV270" s="67"/>
      <c r="AW270" s="67"/>
      <c r="AX270" s="65"/>
      <c r="AY270" s="65"/>
    </row>
    <row r="271" spans="3:51" ht="36.75" customHeight="1">
      <c r="C271" s="370"/>
      <c r="D271" s="370"/>
      <c r="E271" s="370"/>
      <c r="F271" s="370"/>
      <c r="G271" s="370"/>
      <c r="H271" s="370"/>
      <c r="I271" s="370"/>
      <c r="J271" s="370"/>
      <c r="K271" s="370"/>
      <c r="L271" s="370"/>
      <c r="M271" s="370"/>
      <c r="N271" s="370"/>
      <c r="O271" s="370"/>
      <c r="P271" s="370"/>
      <c r="Q271" s="370"/>
      <c r="R271" s="370"/>
      <c r="S271" s="370"/>
      <c r="T271" s="370"/>
      <c r="U271" s="370"/>
      <c r="V271" s="370"/>
      <c r="W271" s="370"/>
      <c r="X271" s="370"/>
      <c r="Y271" s="370"/>
      <c r="Z271" s="370"/>
      <c r="AA271" s="370"/>
      <c r="AB271" s="370"/>
      <c r="AC271" s="370"/>
      <c r="AD271" s="370"/>
      <c r="AE271" s="370"/>
      <c r="AF271" s="370"/>
      <c r="AG271" s="370"/>
      <c r="AH271" s="370"/>
      <c r="AI271" s="370"/>
      <c r="AJ271" s="370"/>
      <c r="AL271" s="67"/>
      <c r="AM271" s="67"/>
      <c r="AN271" s="67"/>
      <c r="AO271" s="67"/>
      <c r="AP271" s="67"/>
      <c r="AQ271" s="67"/>
      <c r="AR271" s="67"/>
      <c r="AS271" s="67"/>
      <c r="AT271" s="67"/>
      <c r="AU271" s="67"/>
      <c r="AV271" s="67"/>
      <c r="AW271" s="67"/>
      <c r="AX271" s="65"/>
      <c r="AY271" s="65"/>
    </row>
    <row r="272" spans="3:51" ht="107.25" customHeight="1">
      <c r="C272" s="370"/>
      <c r="D272" s="370"/>
      <c r="E272" s="370"/>
      <c r="F272" s="370"/>
      <c r="G272" s="370"/>
      <c r="H272" s="370"/>
      <c r="I272" s="370"/>
      <c r="J272" s="370"/>
      <c r="K272" s="370"/>
      <c r="L272" s="370"/>
      <c r="M272" s="370"/>
      <c r="N272" s="370"/>
      <c r="O272" s="370"/>
      <c r="P272" s="370"/>
      <c r="Q272" s="370"/>
      <c r="R272" s="370"/>
      <c r="S272" s="370"/>
      <c r="T272" s="370"/>
      <c r="U272" s="370"/>
      <c r="V272" s="370"/>
      <c r="W272" s="370"/>
      <c r="X272" s="370"/>
      <c r="Y272" s="370"/>
      <c r="Z272" s="370"/>
      <c r="AA272" s="370"/>
      <c r="AB272" s="370"/>
      <c r="AC272" s="370"/>
      <c r="AD272" s="370"/>
      <c r="AE272" s="370"/>
      <c r="AF272" s="370"/>
      <c r="AG272" s="370"/>
      <c r="AH272" s="370"/>
      <c r="AI272" s="370"/>
      <c r="AJ272" s="370"/>
      <c r="AL272" s="67"/>
      <c r="AM272" s="67"/>
      <c r="AN272" s="67"/>
      <c r="AO272" s="67"/>
      <c r="AP272" s="67"/>
      <c r="AQ272" s="67"/>
      <c r="AR272" s="67"/>
      <c r="AS272" s="67"/>
      <c r="AT272" s="67"/>
      <c r="AU272" s="67"/>
      <c r="AV272" s="67"/>
      <c r="AW272" s="67"/>
      <c r="AX272" s="65"/>
      <c r="AY272" s="65"/>
    </row>
    <row r="273" spans="3:51" ht="19.149999999999999" customHeight="1">
      <c r="C273" s="369" t="s">
        <v>145</v>
      </c>
      <c r="D273" s="370"/>
      <c r="E273" s="370"/>
      <c r="F273" s="370"/>
      <c r="G273" s="370"/>
      <c r="H273" s="370"/>
      <c r="I273" s="370"/>
      <c r="J273" s="370"/>
      <c r="K273" s="370"/>
      <c r="L273" s="370"/>
      <c r="M273" s="370"/>
      <c r="N273" s="370"/>
      <c r="O273" s="370"/>
      <c r="P273" s="370"/>
      <c r="Q273" s="370"/>
      <c r="R273" s="370"/>
      <c r="S273" s="370"/>
      <c r="T273" s="370"/>
      <c r="U273" s="370"/>
      <c r="V273" s="370"/>
      <c r="W273" s="370"/>
      <c r="X273" s="370"/>
      <c r="Y273" s="370"/>
      <c r="Z273" s="370"/>
      <c r="AA273" s="370"/>
      <c r="AB273" s="370"/>
      <c r="AC273" s="370"/>
      <c r="AD273" s="370"/>
      <c r="AE273" s="370"/>
      <c r="AF273" s="370"/>
      <c r="AG273" s="370"/>
      <c r="AH273" s="370"/>
      <c r="AI273" s="370"/>
      <c r="AJ273" s="370"/>
      <c r="AL273" s="67"/>
      <c r="AM273" s="67"/>
      <c r="AN273" s="67"/>
      <c r="AO273" s="67"/>
      <c r="AP273" s="67"/>
      <c r="AQ273" s="67"/>
      <c r="AR273" s="67"/>
      <c r="AS273" s="67"/>
      <c r="AT273" s="67"/>
      <c r="AU273" s="67"/>
      <c r="AV273" s="67"/>
      <c r="AW273" s="67"/>
      <c r="AX273" s="65"/>
      <c r="AY273" s="65"/>
    </row>
    <row r="274" spans="3:51" ht="19.149999999999999" customHeight="1">
      <c r="C274" s="369"/>
      <c r="D274" s="370"/>
      <c r="E274" s="370"/>
      <c r="F274" s="370"/>
      <c r="G274" s="370"/>
      <c r="H274" s="370"/>
      <c r="I274" s="370"/>
      <c r="J274" s="370"/>
      <c r="K274" s="370"/>
      <c r="L274" s="370"/>
      <c r="M274" s="370"/>
      <c r="N274" s="370"/>
      <c r="O274" s="370"/>
      <c r="P274" s="370"/>
      <c r="Q274" s="370"/>
      <c r="R274" s="370"/>
      <c r="S274" s="370"/>
      <c r="T274" s="370"/>
      <c r="U274" s="370"/>
      <c r="V274" s="370"/>
      <c r="W274" s="370"/>
      <c r="X274" s="370"/>
      <c r="Y274" s="370"/>
      <c r="Z274" s="370"/>
      <c r="AA274" s="370"/>
      <c r="AB274" s="370"/>
      <c r="AC274" s="370"/>
      <c r="AD274" s="370"/>
      <c r="AE274" s="370"/>
      <c r="AF274" s="370"/>
      <c r="AG274" s="370"/>
      <c r="AH274" s="370"/>
      <c r="AI274" s="370"/>
      <c r="AJ274" s="370"/>
      <c r="AL274" s="67"/>
      <c r="AM274" s="67"/>
      <c r="AN274" s="67"/>
      <c r="AO274" s="67"/>
      <c r="AP274" s="67"/>
      <c r="AQ274" s="67"/>
      <c r="AR274" s="67"/>
      <c r="AS274" s="67"/>
      <c r="AT274" s="67"/>
      <c r="AU274" s="67"/>
      <c r="AV274" s="67"/>
      <c r="AW274" s="67"/>
      <c r="AX274" s="65"/>
      <c r="AY274" s="65"/>
    </row>
    <row r="275" spans="3:51" ht="19.149999999999999" customHeight="1">
      <c r="C275" s="369"/>
      <c r="D275" s="370"/>
      <c r="E275" s="370"/>
      <c r="F275" s="370"/>
      <c r="G275" s="370"/>
      <c r="H275" s="370"/>
      <c r="I275" s="370"/>
      <c r="J275" s="370"/>
      <c r="K275" s="370"/>
      <c r="L275" s="370"/>
      <c r="M275" s="370"/>
      <c r="N275" s="370"/>
      <c r="O275" s="370"/>
      <c r="P275" s="370"/>
      <c r="Q275" s="370"/>
      <c r="R275" s="370"/>
      <c r="S275" s="370"/>
      <c r="T275" s="370"/>
      <c r="U275" s="370"/>
      <c r="V275" s="370"/>
      <c r="W275" s="370"/>
      <c r="X275" s="370"/>
      <c r="Y275" s="370"/>
      <c r="Z275" s="370"/>
      <c r="AA275" s="370"/>
      <c r="AB275" s="370"/>
      <c r="AC275" s="370"/>
      <c r="AD275" s="370"/>
      <c r="AE275" s="370"/>
      <c r="AF275" s="370"/>
      <c r="AG275" s="370"/>
      <c r="AH275" s="370"/>
      <c r="AI275" s="370"/>
      <c r="AJ275" s="370"/>
      <c r="AL275" s="67"/>
      <c r="AM275" s="67"/>
      <c r="AN275" s="67"/>
      <c r="AO275" s="67"/>
      <c r="AP275" s="67"/>
      <c r="AQ275" s="67"/>
      <c r="AR275" s="67"/>
      <c r="AS275" s="67"/>
      <c r="AT275" s="67"/>
      <c r="AU275" s="67"/>
      <c r="AV275" s="67"/>
      <c r="AW275" s="67"/>
      <c r="AX275" s="65"/>
      <c r="AY275" s="65"/>
    </row>
    <row r="276" spans="3:51" ht="19.149999999999999" customHeight="1">
      <c r="C276" s="369"/>
      <c r="D276" s="370"/>
      <c r="E276" s="370"/>
      <c r="F276" s="370"/>
      <c r="G276" s="370"/>
      <c r="H276" s="370"/>
      <c r="I276" s="370"/>
      <c r="J276" s="370"/>
      <c r="K276" s="370"/>
      <c r="L276" s="370"/>
      <c r="M276" s="370"/>
      <c r="N276" s="370"/>
      <c r="O276" s="370"/>
      <c r="P276" s="370"/>
      <c r="Q276" s="370"/>
      <c r="R276" s="370"/>
      <c r="S276" s="370"/>
      <c r="T276" s="370"/>
      <c r="U276" s="370"/>
      <c r="V276" s="370"/>
      <c r="W276" s="370"/>
      <c r="X276" s="370"/>
      <c r="Y276" s="370"/>
      <c r="Z276" s="370"/>
      <c r="AA276" s="370"/>
      <c r="AB276" s="370"/>
      <c r="AC276" s="370"/>
      <c r="AD276" s="370"/>
      <c r="AE276" s="370"/>
      <c r="AF276" s="370"/>
      <c r="AG276" s="370"/>
      <c r="AH276" s="370"/>
      <c r="AI276" s="370"/>
      <c r="AJ276" s="370"/>
      <c r="AL276" s="67"/>
      <c r="AM276" s="67"/>
      <c r="AN276" s="67"/>
      <c r="AO276" s="67"/>
      <c r="AP276" s="67"/>
      <c r="AQ276" s="67"/>
      <c r="AR276" s="67"/>
      <c r="AS276" s="67"/>
      <c r="AT276" s="67"/>
      <c r="AU276" s="67"/>
      <c r="AV276" s="67"/>
      <c r="AW276" s="67"/>
      <c r="AX276" s="65"/>
      <c r="AY276" s="65"/>
    </row>
    <row r="277" spans="3:51" ht="19.149999999999999" customHeight="1">
      <c r="C277" s="370"/>
      <c r="D277" s="370"/>
      <c r="E277" s="370"/>
      <c r="F277" s="370"/>
      <c r="G277" s="370"/>
      <c r="H277" s="370"/>
      <c r="I277" s="370"/>
      <c r="J277" s="370"/>
      <c r="K277" s="370"/>
      <c r="L277" s="370"/>
      <c r="M277" s="370"/>
      <c r="N277" s="370"/>
      <c r="O277" s="370"/>
      <c r="P277" s="370"/>
      <c r="Q277" s="370"/>
      <c r="R277" s="370"/>
      <c r="S277" s="370"/>
      <c r="T277" s="370"/>
      <c r="U277" s="370"/>
      <c r="V277" s="370"/>
      <c r="W277" s="370"/>
      <c r="X277" s="370"/>
      <c r="Y277" s="370"/>
      <c r="Z277" s="370"/>
      <c r="AA277" s="370"/>
      <c r="AB277" s="370"/>
      <c r="AC277" s="370"/>
      <c r="AD277" s="370"/>
      <c r="AE277" s="370"/>
      <c r="AF277" s="370"/>
      <c r="AG277" s="370"/>
      <c r="AH277" s="370"/>
      <c r="AI277" s="370"/>
      <c r="AJ277" s="370"/>
      <c r="AL277" s="67"/>
      <c r="AM277" s="67"/>
      <c r="AN277" s="67"/>
      <c r="AO277" s="67"/>
      <c r="AP277" s="67"/>
      <c r="AQ277" s="67"/>
      <c r="AR277" s="67"/>
      <c r="AS277" s="67"/>
      <c r="AT277" s="67"/>
      <c r="AU277" s="67"/>
      <c r="AV277" s="67"/>
      <c r="AW277" s="67"/>
      <c r="AX277" s="65"/>
      <c r="AY277" s="65"/>
    </row>
    <row r="278" spans="3:51" ht="19.149999999999999" customHeight="1">
      <c r="C278" s="370"/>
      <c r="D278" s="370"/>
      <c r="E278" s="370"/>
      <c r="F278" s="370"/>
      <c r="G278" s="370"/>
      <c r="H278" s="370"/>
      <c r="I278" s="370"/>
      <c r="J278" s="370"/>
      <c r="K278" s="370"/>
      <c r="L278" s="370"/>
      <c r="M278" s="370"/>
      <c r="N278" s="370"/>
      <c r="O278" s="370"/>
      <c r="P278" s="370"/>
      <c r="Q278" s="370"/>
      <c r="R278" s="370"/>
      <c r="S278" s="370"/>
      <c r="T278" s="370"/>
      <c r="U278" s="370"/>
      <c r="V278" s="370"/>
      <c r="W278" s="370"/>
      <c r="X278" s="370"/>
      <c r="Y278" s="370"/>
      <c r="Z278" s="370"/>
      <c r="AA278" s="370"/>
      <c r="AB278" s="370"/>
      <c r="AC278" s="370"/>
      <c r="AD278" s="370"/>
      <c r="AE278" s="370"/>
      <c r="AF278" s="370"/>
      <c r="AG278" s="370"/>
      <c r="AH278" s="370"/>
      <c r="AI278" s="370"/>
      <c r="AJ278" s="370"/>
      <c r="AL278" s="67"/>
      <c r="AM278" s="67"/>
      <c r="AN278" s="67"/>
      <c r="AO278" s="67"/>
      <c r="AP278" s="67"/>
      <c r="AQ278" s="67"/>
      <c r="AR278" s="67"/>
      <c r="AS278" s="67"/>
      <c r="AT278" s="67"/>
      <c r="AU278" s="67"/>
      <c r="AV278" s="67"/>
      <c r="AW278" s="67"/>
      <c r="AX278" s="65"/>
      <c r="AY278" s="65"/>
    </row>
    <row r="279" spans="3:51" ht="19.149999999999999" customHeight="1">
      <c r="C279" s="370"/>
      <c r="D279" s="370"/>
      <c r="E279" s="370"/>
      <c r="F279" s="370"/>
      <c r="G279" s="370"/>
      <c r="H279" s="370"/>
      <c r="I279" s="370"/>
      <c r="J279" s="370"/>
      <c r="K279" s="370"/>
      <c r="L279" s="370"/>
      <c r="M279" s="370"/>
      <c r="N279" s="370"/>
      <c r="O279" s="370"/>
      <c r="P279" s="370"/>
      <c r="Q279" s="370"/>
      <c r="R279" s="370"/>
      <c r="S279" s="370"/>
      <c r="T279" s="370"/>
      <c r="U279" s="370"/>
      <c r="V279" s="370"/>
      <c r="W279" s="370"/>
      <c r="X279" s="370"/>
      <c r="Y279" s="370"/>
      <c r="Z279" s="370"/>
      <c r="AA279" s="370"/>
      <c r="AB279" s="370"/>
      <c r="AC279" s="370"/>
      <c r="AD279" s="370"/>
      <c r="AE279" s="370"/>
      <c r="AF279" s="370"/>
      <c r="AG279" s="370"/>
      <c r="AH279" s="370"/>
      <c r="AI279" s="370"/>
      <c r="AJ279" s="370"/>
      <c r="AL279" s="67"/>
      <c r="AM279" s="67"/>
      <c r="AN279" s="67"/>
      <c r="AO279" s="67"/>
      <c r="AP279" s="67"/>
      <c r="AQ279" s="67"/>
      <c r="AR279" s="67"/>
      <c r="AS279" s="67"/>
      <c r="AT279" s="67"/>
      <c r="AU279" s="67"/>
      <c r="AV279" s="67"/>
      <c r="AW279" s="67"/>
      <c r="AX279" s="65"/>
      <c r="AY279" s="65"/>
    </row>
    <row r="280" spans="3:51" ht="19.149999999999999" customHeight="1">
      <c r="C280" s="370"/>
      <c r="D280" s="370"/>
      <c r="E280" s="370"/>
      <c r="F280" s="370"/>
      <c r="G280" s="370"/>
      <c r="H280" s="370"/>
      <c r="I280" s="370"/>
      <c r="J280" s="370"/>
      <c r="K280" s="370"/>
      <c r="L280" s="370"/>
      <c r="M280" s="370"/>
      <c r="N280" s="370"/>
      <c r="O280" s="370"/>
      <c r="P280" s="370"/>
      <c r="Q280" s="370"/>
      <c r="R280" s="370"/>
      <c r="S280" s="370"/>
      <c r="T280" s="370"/>
      <c r="U280" s="370"/>
      <c r="V280" s="370"/>
      <c r="W280" s="370"/>
      <c r="X280" s="370"/>
      <c r="Y280" s="370"/>
      <c r="Z280" s="370"/>
      <c r="AA280" s="370"/>
      <c r="AB280" s="370"/>
      <c r="AC280" s="370"/>
      <c r="AD280" s="370"/>
      <c r="AE280" s="370"/>
      <c r="AF280" s="370"/>
      <c r="AG280" s="370"/>
      <c r="AH280" s="370"/>
      <c r="AI280" s="370"/>
      <c r="AJ280" s="370"/>
      <c r="AL280" s="67"/>
      <c r="AM280" s="67"/>
      <c r="AN280" s="67"/>
      <c r="AO280" s="67"/>
      <c r="AP280" s="67"/>
      <c r="AQ280" s="67"/>
      <c r="AR280" s="67"/>
      <c r="AS280" s="67"/>
      <c r="AT280" s="67"/>
      <c r="AU280" s="67"/>
      <c r="AV280" s="67"/>
      <c r="AW280" s="67"/>
      <c r="AX280" s="65"/>
      <c r="AY280" s="65"/>
    </row>
    <row r="281" spans="3:51" ht="19.149999999999999" customHeight="1">
      <c r="C281" s="370"/>
      <c r="D281" s="370"/>
      <c r="E281" s="370"/>
      <c r="F281" s="370"/>
      <c r="G281" s="370"/>
      <c r="H281" s="370"/>
      <c r="I281" s="370"/>
      <c r="J281" s="370"/>
      <c r="K281" s="370"/>
      <c r="L281" s="370"/>
      <c r="M281" s="370"/>
      <c r="N281" s="370"/>
      <c r="O281" s="370"/>
      <c r="P281" s="370"/>
      <c r="Q281" s="370"/>
      <c r="R281" s="370"/>
      <c r="S281" s="370"/>
      <c r="T281" s="370"/>
      <c r="U281" s="370"/>
      <c r="V281" s="370"/>
      <c r="W281" s="370"/>
      <c r="X281" s="370"/>
      <c r="Y281" s="370"/>
      <c r="Z281" s="370"/>
      <c r="AA281" s="370"/>
      <c r="AB281" s="370"/>
      <c r="AC281" s="370"/>
      <c r="AD281" s="370"/>
      <c r="AE281" s="370"/>
      <c r="AF281" s="370"/>
      <c r="AG281" s="370"/>
      <c r="AH281" s="370"/>
      <c r="AI281" s="370"/>
      <c r="AJ281" s="370"/>
      <c r="AL281" s="67"/>
      <c r="AM281" s="67"/>
      <c r="AN281" s="67"/>
      <c r="AO281" s="67"/>
      <c r="AP281" s="67"/>
      <c r="AQ281" s="67"/>
      <c r="AR281" s="67"/>
      <c r="AS281" s="67"/>
      <c r="AT281" s="67"/>
      <c r="AU281" s="67"/>
      <c r="AV281" s="67"/>
      <c r="AW281" s="67"/>
      <c r="AX281" s="65"/>
      <c r="AY281" s="65"/>
    </row>
    <row r="282" spans="3:51" ht="19.149999999999999" customHeight="1">
      <c r="C282" s="370"/>
      <c r="D282" s="370"/>
      <c r="E282" s="370"/>
      <c r="F282" s="370"/>
      <c r="G282" s="370"/>
      <c r="H282" s="370"/>
      <c r="I282" s="370"/>
      <c r="J282" s="370"/>
      <c r="K282" s="370"/>
      <c r="L282" s="370"/>
      <c r="M282" s="370"/>
      <c r="N282" s="370"/>
      <c r="O282" s="370"/>
      <c r="P282" s="370"/>
      <c r="Q282" s="370"/>
      <c r="R282" s="370"/>
      <c r="S282" s="370"/>
      <c r="T282" s="370"/>
      <c r="U282" s="370"/>
      <c r="V282" s="370"/>
      <c r="W282" s="370"/>
      <c r="X282" s="370"/>
      <c r="Y282" s="370"/>
      <c r="Z282" s="370"/>
      <c r="AA282" s="370"/>
      <c r="AB282" s="370"/>
      <c r="AC282" s="370"/>
      <c r="AD282" s="370"/>
      <c r="AE282" s="370"/>
      <c r="AF282" s="370"/>
      <c r="AG282" s="370"/>
      <c r="AH282" s="370"/>
      <c r="AI282" s="370"/>
      <c r="AJ282" s="370"/>
      <c r="AL282" s="67"/>
      <c r="AM282" s="67"/>
      <c r="AN282" s="67"/>
      <c r="AO282" s="67"/>
      <c r="AP282" s="67"/>
      <c r="AQ282" s="67"/>
      <c r="AR282" s="67"/>
      <c r="AS282" s="67"/>
      <c r="AT282" s="67"/>
      <c r="AU282" s="67"/>
      <c r="AV282" s="67"/>
      <c r="AW282" s="67"/>
      <c r="AX282" s="65"/>
      <c r="AY282" s="65"/>
    </row>
    <row r="283" spans="3:51" ht="19.149999999999999" customHeight="1">
      <c r="C283" s="370"/>
      <c r="D283" s="370"/>
      <c r="E283" s="370"/>
      <c r="F283" s="370"/>
      <c r="G283" s="370"/>
      <c r="H283" s="370"/>
      <c r="I283" s="370"/>
      <c r="J283" s="370"/>
      <c r="K283" s="370"/>
      <c r="L283" s="370"/>
      <c r="M283" s="370"/>
      <c r="N283" s="370"/>
      <c r="O283" s="370"/>
      <c r="P283" s="370"/>
      <c r="Q283" s="370"/>
      <c r="R283" s="370"/>
      <c r="S283" s="370"/>
      <c r="T283" s="370"/>
      <c r="U283" s="370"/>
      <c r="V283" s="370"/>
      <c r="W283" s="370"/>
      <c r="X283" s="370"/>
      <c r="Y283" s="370"/>
      <c r="Z283" s="370"/>
      <c r="AA283" s="370"/>
      <c r="AB283" s="370"/>
      <c r="AC283" s="370"/>
      <c r="AD283" s="370"/>
      <c r="AE283" s="370"/>
      <c r="AF283" s="370"/>
      <c r="AG283" s="370"/>
      <c r="AH283" s="370"/>
      <c r="AI283" s="370"/>
      <c r="AJ283" s="370"/>
      <c r="AL283" s="67"/>
      <c r="AM283" s="67"/>
      <c r="AN283" s="67"/>
      <c r="AO283" s="67"/>
      <c r="AP283" s="67"/>
      <c r="AQ283" s="67"/>
      <c r="AR283" s="67"/>
      <c r="AS283" s="67"/>
      <c r="AT283" s="67"/>
      <c r="AU283" s="67"/>
      <c r="AV283" s="67"/>
      <c r="AW283" s="67"/>
      <c r="AX283" s="65"/>
      <c r="AY283" s="65"/>
    </row>
    <row r="284" spans="3:51" ht="19.149999999999999" customHeight="1">
      <c r="C284" s="370"/>
      <c r="D284" s="370"/>
      <c r="E284" s="370"/>
      <c r="F284" s="370"/>
      <c r="G284" s="370"/>
      <c r="H284" s="370"/>
      <c r="I284" s="370"/>
      <c r="J284" s="370"/>
      <c r="K284" s="370"/>
      <c r="L284" s="370"/>
      <c r="M284" s="370"/>
      <c r="N284" s="370"/>
      <c r="O284" s="370"/>
      <c r="P284" s="370"/>
      <c r="Q284" s="370"/>
      <c r="R284" s="370"/>
      <c r="S284" s="370"/>
      <c r="T284" s="370"/>
      <c r="U284" s="370"/>
      <c r="V284" s="370"/>
      <c r="W284" s="370"/>
      <c r="X284" s="370"/>
      <c r="Y284" s="370"/>
      <c r="Z284" s="370"/>
      <c r="AA284" s="370"/>
      <c r="AB284" s="370"/>
      <c r="AC284" s="370"/>
      <c r="AD284" s="370"/>
      <c r="AE284" s="370"/>
      <c r="AF284" s="370"/>
      <c r="AG284" s="370"/>
      <c r="AH284" s="370"/>
      <c r="AI284" s="370"/>
      <c r="AJ284" s="370"/>
      <c r="AL284" s="67"/>
      <c r="AM284" s="67"/>
      <c r="AN284" s="67"/>
      <c r="AO284" s="67"/>
      <c r="AP284" s="67"/>
      <c r="AQ284" s="67"/>
      <c r="AR284" s="67"/>
      <c r="AS284" s="67"/>
      <c r="AT284" s="67"/>
      <c r="AU284" s="67"/>
      <c r="AV284" s="67"/>
      <c r="AW284" s="67"/>
      <c r="AX284" s="65"/>
      <c r="AY284" s="65"/>
    </row>
    <row r="285" spans="3:51" ht="19.149999999999999" customHeight="1">
      <c r="C285" s="370"/>
      <c r="D285" s="370"/>
      <c r="E285" s="370"/>
      <c r="F285" s="370"/>
      <c r="G285" s="370"/>
      <c r="H285" s="370"/>
      <c r="I285" s="370"/>
      <c r="J285" s="370"/>
      <c r="K285" s="370"/>
      <c r="L285" s="370"/>
      <c r="M285" s="370"/>
      <c r="N285" s="370"/>
      <c r="O285" s="370"/>
      <c r="P285" s="370"/>
      <c r="Q285" s="370"/>
      <c r="R285" s="370"/>
      <c r="S285" s="370"/>
      <c r="T285" s="370"/>
      <c r="U285" s="370"/>
      <c r="V285" s="370"/>
      <c r="W285" s="370"/>
      <c r="X285" s="370"/>
      <c r="Y285" s="370"/>
      <c r="Z285" s="370"/>
      <c r="AA285" s="370"/>
      <c r="AB285" s="370"/>
      <c r="AC285" s="370"/>
      <c r="AD285" s="370"/>
      <c r="AE285" s="370"/>
      <c r="AF285" s="370"/>
      <c r="AG285" s="370"/>
      <c r="AH285" s="370"/>
      <c r="AI285" s="370"/>
      <c r="AJ285" s="370"/>
      <c r="AL285" s="67"/>
      <c r="AM285" s="67"/>
      <c r="AN285" s="67"/>
      <c r="AO285" s="67"/>
      <c r="AP285" s="67"/>
      <c r="AQ285" s="67"/>
      <c r="AR285" s="67"/>
      <c r="AS285" s="67"/>
      <c r="AT285" s="67"/>
      <c r="AU285" s="67"/>
      <c r="AV285" s="67"/>
      <c r="AW285" s="67"/>
      <c r="AX285" s="65"/>
      <c r="AY285" s="65"/>
    </row>
    <row r="286" spans="3:51" ht="19.149999999999999" customHeight="1">
      <c r="C286" s="370"/>
      <c r="D286" s="370"/>
      <c r="E286" s="370"/>
      <c r="F286" s="370"/>
      <c r="G286" s="370"/>
      <c r="H286" s="370"/>
      <c r="I286" s="370"/>
      <c r="J286" s="370"/>
      <c r="K286" s="370"/>
      <c r="L286" s="370"/>
      <c r="M286" s="370"/>
      <c r="N286" s="370"/>
      <c r="O286" s="370"/>
      <c r="P286" s="370"/>
      <c r="Q286" s="370"/>
      <c r="R286" s="370"/>
      <c r="S286" s="370"/>
      <c r="T286" s="370"/>
      <c r="U286" s="370"/>
      <c r="V286" s="370"/>
      <c r="W286" s="370"/>
      <c r="X286" s="370"/>
      <c r="Y286" s="370"/>
      <c r="Z286" s="370"/>
      <c r="AA286" s="370"/>
      <c r="AB286" s="370"/>
      <c r="AC286" s="370"/>
      <c r="AD286" s="370"/>
      <c r="AE286" s="370"/>
      <c r="AF286" s="370"/>
      <c r="AG286" s="370"/>
      <c r="AH286" s="370"/>
      <c r="AI286" s="370"/>
      <c r="AJ286" s="370"/>
      <c r="AL286" s="67"/>
      <c r="AM286" s="67"/>
      <c r="AN286" s="67"/>
      <c r="AO286" s="67"/>
      <c r="AP286" s="67"/>
      <c r="AQ286" s="67"/>
      <c r="AR286" s="67"/>
      <c r="AS286" s="67"/>
      <c r="AT286" s="67"/>
      <c r="AU286" s="67"/>
      <c r="AV286" s="67"/>
      <c r="AW286" s="67"/>
      <c r="AX286" s="65"/>
      <c r="AY286" s="65"/>
    </row>
    <row r="287" spans="3:51" ht="22.5" customHeight="1">
      <c r="C287" s="370"/>
      <c r="D287" s="370"/>
      <c r="E287" s="370"/>
      <c r="F287" s="370"/>
      <c r="G287" s="370"/>
      <c r="H287" s="370"/>
      <c r="I287" s="370"/>
      <c r="J287" s="370"/>
      <c r="K287" s="370"/>
      <c r="L287" s="370"/>
      <c r="M287" s="370"/>
      <c r="N287" s="370"/>
      <c r="O287" s="370"/>
      <c r="P287" s="370"/>
      <c r="Q287" s="370"/>
      <c r="R287" s="370"/>
      <c r="S287" s="370"/>
      <c r="T287" s="370"/>
      <c r="U287" s="370"/>
      <c r="V287" s="370"/>
      <c r="W287" s="370"/>
      <c r="X287" s="370"/>
      <c r="Y287" s="370"/>
      <c r="Z287" s="370"/>
      <c r="AA287" s="370"/>
      <c r="AB287" s="370"/>
      <c r="AC287" s="370"/>
      <c r="AD287" s="370"/>
      <c r="AE287" s="370"/>
      <c r="AF287" s="370"/>
      <c r="AG287" s="370"/>
      <c r="AH287" s="370"/>
      <c r="AI287" s="370"/>
      <c r="AJ287" s="370"/>
      <c r="AL287" s="67"/>
      <c r="AM287" s="67"/>
      <c r="AN287" s="67"/>
      <c r="AO287" s="67"/>
      <c r="AP287" s="67"/>
      <c r="AQ287" s="67"/>
      <c r="AR287" s="67"/>
      <c r="AS287" s="67"/>
      <c r="AT287" s="67"/>
      <c r="AU287" s="67"/>
      <c r="AV287" s="67"/>
      <c r="AW287" s="67"/>
      <c r="AX287" s="65"/>
      <c r="AY287" s="65"/>
    </row>
    <row r="288" spans="3:51" ht="21" customHeight="1">
      <c r="C288" s="369" t="s">
        <v>146</v>
      </c>
      <c r="D288" s="370"/>
      <c r="E288" s="370"/>
      <c r="F288" s="370"/>
      <c r="G288" s="370"/>
      <c r="H288" s="370"/>
      <c r="I288" s="370"/>
      <c r="J288" s="370"/>
      <c r="K288" s="370"/>
      <c r="L288" s="370"/>
      <c r="M288" s="370"/>
      <c r="N288" s="370"/>
      <c r="O288" s="370"/>
      <c r="P288" s="370"/>
      <c r="Q288" s="370"/>
      <c r="R288" s="370"/>
      <c r="S288" s="370"/>
      <c r="T288" s="370"/>
      <c r="U288" s="370"/>
      <c r="V288" s="370"/>
      <c r="W288" s="370"/>
      <c r="X288" s="370"/>
      <c r="Y288" s="370"/>
      <c r="Z288" s="370"/>
      <c r="AA288" s="370"/>
      <c r="AB288" s="370"/>
      <c r="AC288" s="370"/>
      <c r="AD288" s="370"/>
      <c r="AE288" s="370"/>
      <c r="AF288" s="370"/>
      <c r="AG288" s="370"/>
      <c r="AH288" s="370"/>
      <c r="AI288" s="370"/>
      <c r="AJ288" s="370"/>
      <c r="AL288" s="67"/>
      <c r="AM288" s="67"/>
      <c r="AN288" s="67"/>
      <c r="AO288" s="67"/>
      <c r="AP288" s="67"/>
      <c r="AQ288" s="67"/>
      <c r="AR288" s="67"/>
      <c r="AS288" s="67"/>
      <c r="AT288" s="67"/>
      <c r="AU288" s="67"/>
      <c r="AV288" s="67"/>
      <c r="AW288" s="67"/>
      <c r="AX288" s="65"/>
      <c r="AY288" s="65"/>
    </row>
    <row r="289" spans="3:51" ht="21" customHeight="1">
      <c r="C289" s="370"/>
      <c r="D289" s="370"/>
      <c r="E289" s="370"/>
      <c r="F289" s="370"/>
      <c r="G289" s="370"/>
      <c r="H289" s="370"/>
      <c r="I289" s="370"/>
      <c r="J289" s="370"/>
      <c r="K289" s="370"/>
      <c r="L289" s="370"/>
      <c r="M289" s="370"/>
      <c r="N289" s="370"/>
      <c r="O289" s="370"/>
      <c r="P289" s="370"/>
      <c r="Q289" s="370"/>
      <c r="R289" s="370"/>
      <c r="S289" s="370"/>
      <c r="T289" s="370"/>
      <c r="U289" s="370"/>
      <c r="V289" s="370"/>
      <c r="W289" s="370"/>
      <c r="X289" s="370"/>
      <c r="Y289" s="370"/>
      <c r="Z289" s="370"/>
      <c r="AA289" s="370"/>
      <c r="AB289" s="370"/>
      <c r="AC289" s="370"/>
      <c r="AD289" s="370"/>
      <c r="AE289" s="370"/>
      <c r="AF289" s="370"/>
      <c r="AG289" s="370"/>
      <c r="AH289" s="370"/>
      <c r="AI289" s="370"/>
      <c r="AJ289" s="370"/>
      <c r="AL289" s="67"/>
      <c r="AM289" s="67"/>
      <c r="AN289" s="67"/>
      <c r="AO289" s="67"/>
      <c r="AP289" s="67"/>
      <c r="AQ289" s="67"/>
      <c r="AR289" s="67"/>
      <c r="AS289" s="67"/>
      <c r="AT289" s="67"/>
      <c r="AU289" s="67"/>
      <c r="AV289" s="67"/>
      <c r="AW289" s="67"/>
      <c r="AX289" s="65"/>
      <c r="AY289" s="65"/>
    </row>
    <row r="290" spans="3:51" ht="21" customHeight="1">
      <c r="C290" s="370"/>
      <c r="D290" s="370"/>
      <c r="E290" s="370"/>
      <c r="F290" s="370"/>
      <c r="G290" s="370"/>
      <c r="H290" s="370"/>
      <c r="I290" s="370"/>
      <c r="J290" s="370"/>
      <c r="K290" s="370"/>
      <c r="L290" s="370"/>
      <c r="M290" s="370"/>
      <c r="N290" s="370"/>
      <c r="O290" s="370"/>
      <c r="P290" s="370"/>
      <c r="Q290" s="370"/>
      <c r="R290" s="370"/>
      <c r="S290" s="370"/>
      <c r="T290" s="370"/>
      <c r="U290" s="370"/>
      <c r="V290" s="370"/>
      <c r="W290" s="370"/>
      <c r="X290" s="370"/>
      <c r="Y290" s="370"/>
      <c r="Z290" s="370"/>
      <c r="AA290" s="370"/>
      <c r="AB290" s="370"/>
      <c r="AC290" s="370"/>
      <c r="AD290" s="370"/>
      <c r="AE290" s="370"/>
      <c r="AF290" s="370"/>
      <c r="AG290" s="370"/>
      <c r="AH290" s="370"/>
      <c r="AI290" s="370"/>
      <c r="AJ290" s="370"/>
      <c r="AL290" s="67"/>
      <c r="AM290" s="67"/>
      <c r="AN290" s="67"/>
      <c r="AO290" s="67"/>
      <c r="AP290" s="67"/>
      <c r="AQ290" s="67"/>
      <c r="AR290" s="67"/>
      <c r="AS290" s="67"/>
      <c r="AT290" s="67"/>
      <c r="AU290" s="67"/>
      <c r="AV290" s="67"/>
      <c r="AW290" s="67"/>
      <c r="AX290" s="65"/>
      <c r="AY290" s="65"/>
    </row>
    <row r="291" spans="3:51" ht="21" customHeight="1">
      <c r="C291" s="370"/>
      <c r="D291" s="370"/>
      <c r="E291" s="370"/>
      <c r="F291" s="370"/>
      <c r="G291" s="370"/>
      <c r="H291" s="370"/>
      <c r="I291" s="370"/>
      <c r="J291" s="370"/>
      <c r="K291" s="370"/>
      <c r="L291" s="370"/>
      <c r="M291" s="370"/>
      <c r="N291" s="370"/>
      <c r="O291" s="370"/>
      <c r="P291" s="370"/>
      <c r="Q291" s="370"/>
      <c r="R291" s="370"/>
      <c r="S291" s="370"/>
      <c r="T291" s="370"/>
      <c r="U291" s="370"/>
      <c r="V291" s="370"/>
      <c r="W291" s="370"/>
      <c r="X291" s="370"/>
      <c r="Y291" s="370"/>
      <c r="Z291" s="370"/>
      <c r="AA291" s="370"/>
      <c r="AB291" s="370"/>
      <c r="AC291" s="370"/>
      <c r="AD291" s="370"/>
      <c r="AE291" s="370"/>
      <c r="AF291" s="370"/>
      <c r="AG291" s="370"/>
      <c r="AH291" s="370"/>
      <c r="AI291" s="370"/>
      <c r="AJ291" s="370"/>
      <c r="AL291" s="67"/>
      <c r="AM291" s="67"/>
      <c r="AN291" s="67"/>
      <c r="AO291" s="67"/>
      <c r="AP291" s="67"/>
      <c r="AQ291" s="67"/>
      <c r="AR291" s="67"/>
      <c r="AS291" s="67"/>
      <c r="AT291" s="67"/>
      <c r="AU291" s="67"/>
      <c r="AV291" s="67"/>
      <c r="AW291" s="67"/>
      <c r="AX291" s="65"/>
      <c r="AY291" s="65"/>
    </row>
    <row r="292" spans="3:51" ht="21" customHeight="1">
      <c r="C292" s="370"/>
      <c r="D292" s="370"/>
      <c r="E292" s="370"/>
      <c r="F292" s="370"/>
      <c r="G292" s="370"/>
      <c r="H292" s="370"/>
      <c r="I292" s="370"/>
      <c r="J292" s="370"/>
      <c r="K292" s="370"/>
      <c r="L292" s="370"/>
      <c r="M292" s="370"/>
      <c r="N292" s="370"/>
      <c r="O292" s="370"/>
      <c r="P292" s="370"/>
      <c r="Q292" s="370"/>
      <c r="R292" s="370"/>
      <c r="S292" s="370"/>
      <c r="T292" s="370"/>
      <c r="U292" s="370"/>
      <c r="V292" s="370"/>
      <c r="W292" s="370"/>
      <c r="X292" s="370"/>
      <c r="Y292" s="370"/>
      <c r="Z292" s="370"/>
      <c r="AA292" s="370"/>
      <c r="AB292" s="370"/>
      <c r="AC292" s="370"/>
      <c r="AD292" s="370"/>
      <c r="AE292" s="370"/>
      <c r="AF292" s="370"/>
      <c r="AG292" s="370"/>
      <c r="AH292" s="370"/>
      <c r="AI292" s="370"/>
      <c r="AJ292" s="370"/>
      <c r="AL292" s="67"/>
      <c r="AM292" s="67"/>
      <c r="AN292" s="67"/>
      <c r="AO292" s="67"/>
      <c r="AP292" s="67"/>
      <c r="AQ292" s="67"/>
      <c r="AR292" s="67"/>
      <c r="AS292" s="67"/>
      <c r="AT292" s="67"/>
      <c r="AU292" s="67"/>
      <c r="AV292" s="67"/>
      <c r="AW292" s="67"/>
      <c r="AX292" s="65"/>
      <c r="AY292" s="65"/>
    </row>
    <row r="293" spans="3:51" ht="21" customHeight="1">
      <c r="C293" s="370"/>
      <c r="D293" s="370"/>
      <c r="E293" s="370"/>
      <c r="F293" s="370"/>
      <c r="G293" s="370"/>
      <c r="H293" s="370"/>
      <c r="I293" s="370"/>
      <c r="J293" s="370"/>
      <c r="K293" s="370"/>
      <c r="L293" s="370"/>
      <c r="M293" s="370"/>
      <c r="N293" s="370"/>
      <c r="O293" s="370"/>
      <c r="P293" s="370"/>
      <c r="Q293" s="370"/>
      <c r="R293" s="370"/>
      <c r="S293" s="370"/>
      <c r="T293" s="370"/>
      <c r="U293" s="370"/>
      <c r="V293" s="370"/>
      <c r="W293" s="370"/>
      <c r="X293" s="370"/>
      <c r="Y293" s="370"/>
      <c r="Z293" s="370"/>
      <c r="AA293" s="370"/>
      <c r="AB293" s="370"/>
      <c r="AC293" s="370"/>
      <c r="AD293" s="370"/>
      <c r="AE293" s="370"/>
      <c r="AF293" s="370"/>
      <c r="AG293" s="370"/>
      <c r="AH293" s="370"/>
      <c r="AI293" s="370"/>
      <c r="AJ293" s="370"/>
      <c r="AL293" s="67"/>
      <c r="AM293" s="67"/>
      <c r="AN293" s="67"/>
      <c r="AO293" s="67"/>
      <c r="AP293" s="67"/>
      <c r="AQ293" s="67"/>
      <c r="AR293" s="67"/>
      <c r="AS293" s="67"/>
      <c r="AT293" s="67"/>
      <c r="AU293" s="67"/>
      <c r="AV293" s="67"/>
      <c r="AW293" s="67"/>
      <c r="AX293" s="65"/>
      <c r="AY293" s="65"/>
    </row>
    <row r="294" spans="3:51" ht="21" customHeight="1">
      <c r="C294" s="370"/>
      <c r="D294" s="370"/>
      <c r="E294" s="370"/>
      <c r="F294" s="370"/>
      <c r="G294" s="370"/>
      <c r="H294" s="370"/>
      <c r="I294" s="370"/>
      <c r="J294" s="370"/>
      <c r="K294" s="370"/>
      <c r="L294" s="370"/>
      <c r="M294" s="370"/>
      <c r="N294" s="370"/>
      <c r="O294" s="370"/>
      <c r="P294" s="370"/>
      <c r="Q294" s="370"/>
      <c r="R294" s="370"/>
      <c r="S294" s="370"/>
      <c r="T294" s="370"/>
      <c r="U294" s="370"/>
      <c r="V294" s="370"/>
      <c r="W294" s="370"/>
      <c r="X294" s="370"/>
      <c r="Y294" s="370"/>
      <c r="Z294" s="370"/>
      <c r="AA294" s="370"/>
      <c r="AB294" s="370"/>
      <c r="AC294" s="370"/>
      <c r="AD294" s="370"/>
      <c r="AE294" s="370"/>
      <c r="AF294" s="370"/>
      <c r="AG294" s="370"/>
      <c r="AH294" s="370"/>
      <c r="AI294" s="370"/>
      <c r="AJ294" s="370"/>
      <c r="AL294" s="67"/>
      <c r="AM294" s="67"/>
      <c r="AN294" s="67"/>
      <c r="AO294" s="67"/>
      <c r="AP294" s="67"/>
      <c r="AQ294" s="67"/>
      <c r="AR294" s="67"/>
      <c r="AS294" s="67"/>
      <c r="AT294" s="67"/>
      <c r="AU294" s="67"/>
      <c r="AV294" s="67"/>
      <c r="AW294" s="67"/>
      <c r="AX294" s="65"/>
      <c r="AY294" s="65"/>
    </row>
    <row r="295" spans="3:51" ht="21" customHeight="1">
      <c r="C295" s="370"/>
      <c r="D295" s="370"/>
      <c r="E295" s="370"/>
      <c r="F295" s="370"/>
      <c r="G295" s="370"/>
      <c r="H295" s="370"/>
      <c r="I295" s="370"/>
      <c r="J295" s="370"/>
      <c r="K295" s="370"/>
      <c r="L295" s="370"/>
      <c r="M295" s="370"/>
      <c r="N295" s="370"/>
      <c r="O295" s="370"/>
      <c r="P295" s="370"/>
      <c r="Q295" s="370"/>
      <c r="R295" s="370"/>
      <c r="S295" s="370"/>
      <c r="T295" s="370"/>
      <c r="U295" s="370"/>
      <c r="V295" s="370"/>
      <c r="W295" s="370"/>
      <c r="X295" s="370"/>
      <c r="Y295" s="370"/>
      <c r="Z295" s="370"/>
      <c r="AA295" s="370"/>
      <c r="AB295" s="370"/>
      <c r="AC295" s="370"/>
      <c r="AD295" s="370"/>
      <c r="AE295" s="370"/>
      <c r="AF295" s="370"/>
      <c r="AG295" s="370"/>
      <c r="AH295" s="370"/>
      <c r="AI295" s="370"/>
      <c r="AJ295" s="370"/>
      <c r="AL295" s="67"/>
      <c r="AM295" s="67"/>
      <c r="AN295" s="67"/>
      <c r="AO295" s="67"/>
      <c r="AP295" s="67"/>
      <c r="AQ295" s="67"/>
      <c r="AR295" s="67"/>
      <c r="AS295" s="67"/>
      <c r="AT295" s="67"/>
      <c r="AU295" s="67"/>
      <c r="AV295" s="67"/>
      <c r="AW295" s="67"/>
      <c r="AX295" s="65"/>
      <c r="AY295" s="65"/>
    </row>
    <row r="296" spans="3:51" ht="21" customHeight="1">
      <c r="C296" s="370"/>
      <c r="D296" s="370"/>
      <c r="E296" s="370"/>
      <c r="F296" s="370"/>
      <c r="G296" s="370"/>
      <c r="H296" s="370"/>
      <c r="I296" s="370"/>
      <c r="J296" s="370"/>
      <c r="K296" s="370"/>
      <c r="L296" s="370"/>
      <c r="M296" s="370"/>
      <c r="N296" s="370"/>
      <c r="O296" s="370"/>
      <c r="P296" s="370"/>
      <c r="Q296" s="370"/>
      <c r="R296" s="370"/>
      <c r="S296" s="370"/>
      <c r="T296" s="370"/>
      <c r="U296" s="370"/>
      <c r="V296" s="370"/>
      <c r="W296" s="370"/>
      <c r="X296" s="370"/>
      <c r="Y296" s="370"/>
      <c r="Z296" s="370"/>
      <c r="AA296" s="370"/>
      <c r="AB296" s="370"/>
      <c r="AC296" s="370"/>
      <c r="AD296" s="370"/>
      <c r="AE296" s="370"/>
      <c r="AF296" s="370"/>
      <c r="AG296" s="370"/>
      <c r="AH296" s="370"/>
      <c r="AI296" s="370"/>
      <c r="AJ296" s="370"/>
      <c r="AL296" s="67"/>
      <c r="AM296" s="67"/>
      <c r="AN296" s="67"/>
      <c r="AO296" s="67"/>
      <c r="AP296" s="67"/>
      <c r="AQ296" s="67"/>
      <c r="AR296" s="67"/>
      <c r="AS296" s="67"/>
      <c r="AT296" s="67"/>
      <c r="AU296" s="67"/>
      <c r="AV296" s="67"/>
      <c r="AW296" s="67"/>
      <c r="AX296" s="65"/>
      <c r="AY296" s="65"/>
    </row>
    <row r="297" spans="3:51" ht="21" customHeight="1">
      <c r="C297" s="370"/>
      <c r="D297" s="370"/>
      <c r="E297" s="370"/>
      <c r="F297" s="370"/>
      <c r="G297" s="370"/>
      <c r="H297" s="370"/>
      <c r="I297" s="370"/>
      <c r="J297" s="370"/>
      <c r="K297" s="370"/>
      <c r="L297" s="370"/>
      <c r="M297" s="370"/>
      <c r="N297" s="370"/>
      <c r="O297" s="370"/>
      <c r="P297" s="370"/>
      <c r="Q297" s="370"/>
      <c r="R297" s="370"/>
      <c r="S297" s="370"/>
      <c r="T297" s="370"/>
      <c r="U297" s="370"/>
      <c r="V297" s="370"/>
      <c r="W297" s="370"/>
      <c r="X297" s="370"/>
      <c r="Y297" s="370"/>
      <c r="Z297" s="370"/>
      <c r="AA297" s="370"/>
      <c r="AB297" s="370"/>
      <c r="AC297" s="370"/>
      <c r="AD297" s="370"/>
      <c r="AE297" s="370"/>
      <c r="AF297" s="370"/>
      <c r="AG297" s="370"/>
      <c r="AH297" s="370"/>
      <c r="AI297" s="370"/>
      <c r="AJ297" s="370"/>
      <c r="AL297" s="67"/>
      <c r="AM297" s="67"/>
      <c r="AN297" s="67"/>
      <c r="AO297" s="67"/>
      <c r="AP297" s="67"/>
      <c r="AQ297" s="67"/>
      <c r="AR297" s="67"/>
      <c r="AS297" s="67"/>
      <c r="AT297" s="67"/>
      <c r="AU297" s="67"/>
      <c r="AV297" s="67"/>
      <c r="AW297" s="67"/>
      <c r="AX297" s="65"/>
      <c r="AY297" s="65"/>
    </row>
    <row r="298" spans="3:51" ht="19.149999999999999" customHeight="1">
      <c r="C298" s="370" t="s">
        <v>147</v>
      </c>
      <c r="D298" s="370"/>
      <c r="E298" s="370"/>
      <c r="F298" s="370"/>
      <c r="G298" s="370"/>
      <c r="H298" s="370"/>
      <c r="I298" s="370"/>
      <c r="J298" s="370"/>
      <c r="K298" s="370"/>
      <c r="L298" s="370"/>
      <c r="M298" s="370"/>
      <c r="N298" s="370"/>
      <c r="O298" s="370"/>
      <c r="P298" s="370"/>
      <c r="Q298" s="370"/>
      <c r="R298" s="370"/>
      <c r="S298" s="370"/>
      <c r="T298" s="370"/>
      <c r="U298" s="370"/>
      <c r="V298" s="370"/>
      <c r="W298" s="370"/>
      <c r="X298" s="370"/>
      <c r="Y298" s="370"/>
      <c r="Z298" s="370"/>
      <c r="AA298" s="370"/>
      <c r="AB298" s="370"/>
      <c r="AC298" s="370"/>
      <c r="AD298" s="370"/>
      <c r="AE298" s="370"/>
      <c r="AF298" s="370"/>
      <c r="AG298" s="370"/>
      <c r="AH298" s="370"/>
      <c r="AI298" s="370"/>
      <c r="AJ298" s="370"/>
      <c r="AL298" s="67"/>
      <c r="AM298" s="67"/>
      <c r="AN298" s="67"/>
      <c r="AO298" s="67"/>
      <c r="AP298" s="67"/>
      <c r="AQ298" s="67"/>
      <c r="AR298" s="67"/>
      <c r="AS298" s="67"/>
      <c r="AT298" s="67"/>
      <c r="AU298" s="67"/>
      <c r="AV298" s="67"/>
      <c r="AW298" s="67"/>
      <c r="AX298" s="65"/>
      <c r="AY298" s="65"/>
    </row>
    <row r="299" spans="3:51" ht="19.149999999999999" customHeight="1">
      <c r="C299" s="370"/>
      <c r="D299" s="370"/>
      <c r="E299" s="370"/>
      <c r="F299" s="370"/>
      <c r="G299" s="370"/>
      <c r="H299" s="370"/>
      <c r="I299" s="370"/>
      <c r="J299" s="370"/>
      <c r="K299" s="370"/>
      <c r="L299" s="370"/>
      <c r="M299" s="370"/>
      <c r="N299" s="370"/>
      <c r="O299" s="370"/>
      <c r="P299" s="370"/>
      <c r="Q299" s="370"/>
      <c r="R299" s="370"/>
      <c r="S299" s="370"/>
      <c r="T299" s="370"/>
      <c r="U299" s="370"/>
      <c r="V299" s="370"/>
      <c r="W299" s="370"/>
      <c r="X299" s="370"/>
      <c r="Y299" s="370"/>
      <c r="Z299" s="370"/>
      <c r="AA299" s="370"/>
      <c r="AB299" s="370"/>
      <c r="AC299" s="370"/>
      <c r="AD299" s="370"/>
      <c r="AE299" s="370"/>
      <c r="AF299" s="370"/>
      <c r="AG299" s="370"/>
      <c r="AH299" s="370"/>
      <c r="AI299" s="370"/>
      <c r="AJ299" s="370"/>
      <c r="AL299" s="67"/>
      <c r="AM299" s="67"/>
      <c r="AN299" s="67"/>
      <c r="AO299" s="67"/>
      <c r="AP299" s="67"/>
      <c r="AQ299" s="67"/>
      <c r="AR299" s="67"/>
      <c r="AS299" s="67"/>
      <c r="AT299" s="67"/>
      <c r="AU299" s="67"/>
      <c r="AV299" s="67"/>
      <c r="AW299" s="67"/>
      <c r="AX299" s="65"/>
      <c r="AY299" s="65"/>
    </row>
    <row r="300" spans="3:51" ht="19.149999999999999" customHeight="1">
      <c r="C300" s="370"/>
      <c r="D300" s="370"/>
      <c r="E300" s="370"/>
      <c r="F300" s="370"/>
      <c r="G300" s="370"/>
      <c r="H300" s="370"/>
      <c r="I300" s="370"/>
      <c r="J300" s="370"/>
      <c r="K300" s="370"/>
      <c r="L300" s="370"/>
      <c r="M300" s="370"/>
      <c r="N300" s="370"/>
      <c r="O300" s="370"/>
      <c r="P300" s="370"/>
      <c r="Q300" s="370"/>
      <c r="R300" s="370"/>
      <c r="S300" s="370"/>
      <c r="T300" s="370"/>
      <c r="U300" s="370"/>
      <c r="V300" s="370"/>
      <c r="W300" s="370"/>
      <c r="X300" s="370"/>
      <c r="Y300" s="370"/>
      <c r="Z300" s="370"/>
      <c r="AA300" s="370"/>
      <c r="AB300" s="370"/>
      <c r="AC300" s="370"/>
      <c r="AD300" s="370"/>
      <c r="AE300" s="370"/>
      <c r="AF300" s="370"/>
      <c r="AG300" s="370"/>
      <c r="AH300" s="370"/>
      <c r="AI300" s="370"/>
      <c r="AJ300" s="370"/>
      <c r="AL300" s="67"/>
      <c r="AM300" s="67"/>
      <c r="AN300" s="67"/>
      <c r="AO300" s="67"/>
      <c r="AP300" s="67"/>
      <c r="AQ300" s="67"/>
      <c r="AR300" s="67"/>
      <c r="AS300" s="67"/>
      <c r="AT300" s="67"/>
      <c r="AU300" s="67"/>
      <c r="AV300" s="67"/>
      <c r="AW300" s="67"/>
      <c r="AX300" s="65"/>
      <c r="AY300" s="65"/>
    </row>
    <row r="301" spans="3:51" ht="19.149999999999999" customHeight="1">
      <c r="C301" s="370"/>
      <c r="D301" s="370"/>
      <c r="E301" s="370"/>
      <c r="F301" s="370"/>
      <c r="G301" s="370"/>
      <c r="H301" s="370"/>
      <c r="I301" s="370"/>
      <c r="J301" s="370"/>
      <c r="K301" s="370"/>
      <c r="L301" s="370"/>
      <c r="M301" s="370"/>
      <c r="N301" s="370"/>
      <c r="O301" s="370"/>
      <c r="P301" s="370"/>
      <c r="Q301" s="370"/>
      <c r="R301" s="370"/>
      <c r="S301" s="370"/>
      <c r="T301" s="370"/>
      <c r="U301" s="370"/>
      <c r="V301" s="370"/>
      <c r="W301" s="370"/>
      <c r="X301" s="370"/>
      <c r="Y301" s="370"/>
      <c r="Z301" s="370"/>
      <c r="AA301" s="370"/>
      <c r="AB301" s="370"/>
      <c r="AC301" s="370"/>
      <c r="AD301" s="370"/>
      <c r="AE301" s="370"/>
      <c r="AF301" s="370"/>
      <c r="AG301" s="370"/>
      <c r="AH301" s="370"/>
      <c r="AI301" s="370"/>
      <c r="AJ301" s="370"/>
      <c r="AL301" s="67"/>
      <c r="AM301" s="67"/>
      <c r="AN301" s="67"/>
      <c r="AO301" s="67"/>
      <c r="AP301" s="67"/>
      <c r="AQ301" s="67"/>
      <c r="AR301" s="67"/>
      <c r="AS301" s="67"/>
      <c r="AT301" s="67"/>
      <c r="AU301" s="67"/>
      <c r="AV301" s="67"/>
      <c r="AW301" s="67"/>
      <c r="AX301" s="65"/>
      <c r="AY301" s="65"/>
    </row>
    <row r="302" spans="3:51" ht="19.149999999999999" customHeight="1">
      <c r="C302" s="370"/>
      <c r="D302" s="370"/>
      <c r="E302" s="370"/>
      <c r="F302" s="370"/>
      <c r="G302" s="370"/>
      <c r="H302" s="370"/>
      <c r="I302" s="370"/>
      <c r="J302" s="370"/>
      <c r="K302" s="370"/>
      <c r="L302" s="370"/>
      <c r="M302" s="370"/>
      <c r="N302" s="370"/>
      <c r="O302" s="370"/>
      <c r="P302" s="370"/>
      <c r="Q302" s="370"/>
      <c r="R302" s="370"/>
      <c r="S302" s="370"/>
      <c r="T302" s="370"/>
      <c r="U302" s="370"/>
      <c r="V302" s="370"/>
      <c r="W302" s="370"/>
      <c r="X302" s="370"/>
      <c r="Y302" s="370"/>
      <c r="Z302" s="370"/>
      <c r="AA302" s="370"/>
      <c r="AB302" s="370"/>
      <c r="AC302" s="370"/>
      <c r="AD302" s="370"/>
      <c r="AE302" s="370"/>
      <c r="AF302" s="370"/>
      <c r="AG302" s="370"/>
      <c r="AH302" s="370"/>
      <c r="AI302" s="370"/>
      <c r="AJ302" s="370"/>
      <c r="AL302" s="67"/>
      <c r="AM302" s="67"/>
      <c r="AN302" s="67"/>
      <c r="AO302" s="67"/>
      <c r="AP302" s="67"/>
      <c r="AQ302" s="67"/>
      <c r="AR302" s="67"/>
      <c r="AS302" s="67"/>
      <c r="AT302" s="67"/>
      <c r="AU302" s="67"/>
      <c r="AV302" s="67"/>
      <c r="AW302" s="67"/>
      <c r="AX302" s="65"/>
      <c r="AY302" s="65"/>
    </row>
    <row r="303" spans="3:51" ht="19.149999999999999" customHeight="1">
      <c r="C303" s="370"/>
      <c r="D303" s="370"/>
      <c r="E303" s="370"/>
      <c r="F303" s="370"/>
      <c r="G303" s="370"/>
      <c r="H303" s="370"/>
      <c r="I303" s="370"/>
      <c r="J303" s="370"/>
      <c r="K303" s="370"/>
      <c r="L303" s="370"/>
      <c r="M303" s="370"/>
      <c r="N303" s="370"/>
      <c r="O303" s="370"/>
      <c r="P303" s="370"/>
      <c r="Q303" s="370"/>
      <c r="R303" s="370"/>
      <c r="S303" s="370"/>
      <c r="T303" s="370"/>
      <c r="U303" s="370"/>
      <c r="V303" s="370"/>
      <c r="W303" s="370"/>
      <c r="X303" s="370"/>
      <c r="Y303" s="370"/>
      <c r="Z303" s="370"/>
      <c r="AA303" s="370"/>
      <c r="AB303" s="370"/>
      <c r="AC303" s="370"/>
      <c r="AD303" s="370"/>
      <c r="AE303" s="370"/>
      <c r="AF303" s="370"/>
      <c r="AG303" s="370"/>
      <c r="AH303" s="370"/>
      <c r="AI303" s="370"/>
      <c r="AJ303" s="370"/>
      <c r="AL303" s="67"/>
      <c r="AM303" s="67"/>
      <c r="AN303" s="67"/>
      <c r="AO303" s="67"/>
      <c r="AP303" s="67"/>
      <c r="AQ303" s="67"/>
      <c r="AR303" s="67"/>
      <c r="AS303" s="67"/>
      <c r="AT303" s="67"/>
      <c r="AU303" s="67"/>
      <c r="AV303" s="67"/>
      <c r="AW303" s="67"/>
      <c r="AX303" s="65"/>
      <c r="AY303" s="65"/>
    </row>
    <row r="304" spans="3:51" ht="19.149999999999999" customHeight="1">
      <c r="C304" s="370"/>
      <c r="D304" s="370"/>
      <c r="E304" s="370"/>
      <c r="F304" s="370"/>
      <c r="G304" s="370"/>
      <c r="H304" s="370"/>
      <c r="I304" s="370"/>
      <c r="J304" s="370"/>
      <c r="K304" s="370"/>
      <c r="L304" s="370"/>
      <c r="M304" s="370"/>
      <c r="N304" s="370"/>
      <c r="O304" s="370"/>
      <c r="P304" s="370"/>
      <c r="Q304" s="370"/>
      <c r="R304" s="370"/>
      <c r="S304" s="370"/>
      <c r="T304" s="370"/>
      <c r="U304" s="370"/>
      <c r="V304" s="370"/>
      <c r="W304" s="370"/>
      <c r="X304" s="370"/>
      <c r="Y304" s="370"/>
      <c r="Z304" s="370"/>
      <c r="AA304" s="370"/>
      <c r="AB304" s="370"/>
      <c r="AC304" s="370"/>
      <c r="AD304" s="370"/>
      <c r="AE304" s="370"/>
      <c r="AF304" s="370"/>
      <c r="AG304" s="370"/>
      <c r="AH304" s="370"/>
      <c r="AI304" s="370"/>
      <c r="AJ304" s="370"/>
      <c r="AL304" s="67"/>
      <c r="AM304" s="67"/>
      <c r="AN304" s="67"/>
      <c r="AO304" s="67"/>
      <c r="AP304" s="67"/>
      <c r="AQ304" s="67"/>
      <c r="AR304" s="67"/>
      <c r="AS304" s="67"/>
      <c r="AT304" s="67"/>
      <c r="AU304" s="67"/>
      <c r="AV304" s="67"/>
      <c r="AW304" s="67"/>
      <c r="AX304" s="65"/>
      <c r="AY304" s="65"/>
    </row>
    <row r="305" spans="3:51" ht="27" customHeight="1">
      <c r="C305" s="370"/>
      <c r="D305" s="370"/>
      <c r="E305" s="370"/>
      <c r="F305" s="370"/>
      <c r="G305" s="370"/>
      <c r="H305" s="370"/>
      <c r="I305" s="370"/>
      <c r="J305" s="370"/>
      <c r="K305" s="370"/>
      <c r="L305" s="370"/>
      <c r="M305" s="370"/>
      <c r="N305" s="370"/>
      <c r="O305" s="370"/>
      <c r="P305" s="370"/>
      <c r="Q305" s="370"/>
      <c r="R305" s="370"/>
      <c r="S305" s="370"/>
      <c r="T305" s="370"/>
      <c r="U305" s="370"/>
      <c r="V305" s="370"/>
      <c r="W305" s="370"/>
      <c r="X305" s="370"/>
      <c r="Y305" s="370"/>
      <c r="Z305" s="370"/>
      <c r="AA305" s="370"/>
      <c r="AB305" s="370"/>
      <c r="AC305" s="370"/>
      <c r="AD305" s="370"/>
      <c r="AE305" s="370"/>
      <c r="AF305" s="370"/>
      <c r="AG305" s="370"/>
      <c r="AH305" s="370"/>
      <c r="AI305" s="370"/>
      <c r="AJ305" s="370"/>
      <c r="AL305" s="67"/>
      <c r="AM305" s="67"/>
      <c r="AN305" s="67"/>
      <c r="AO305" s="67"/>
      <c r="AP305" s="67"/>
      <c r="AQ305" s="67"/>
      <c r="AR305" s="67"/>
      <c r="AS305" s="67"/>
      <c r="AT305" s="67"/>
      <c r="AU305" s="67"/>
      <c r="AV305" s="67"/>
      <c r="AW305" s="67"/>
      <c r="AX305" s="65"/>
      <c r="AY305" s="65"/>
    </row>
    <row r="306" spans="3:51" ht="19.149999999999999" customHeight="1">
      <c r="C306" s="369" t="s">
        <v>148</v>
      </c>
      <c r="D306" s="370"/>
      <c r="E306" s="370"/>
      <c r="F306" s="370"/>
      <c r="G306" s="370"/>
      <c r="H306" s="370"/>
      <c r="I306" s="370"/>
      <c r="J306" s="370"/>
      <c r="K306" s="370"/>
      <c r="L306" s="370"/>
      <c r="M306" s="370"/>
      <c r="N306" s="370"/>
      <c r="O306" s="370"/>
      <c r="P306" s="370"/>
      <c r="Q306" s="370"/>
      <c r="R306" s="370"/>
      <c r="S306" s="370"/>
      <c r="T306" s="370"/>
      <c r="U306" s="370"/>
      <c r="V306" s="370"/>
      <c r="W306" s="370"/>
      <c r="X306" s="370"/>
      <c r="Y306" s="370"/>
      <c r="Z306" s="370"/>
      <c r="AA306" s="370"/>
      <c r="AB306" s="370"/>
      <c r="AC306" s="370"/>
      <c r="AD306" s="370"/>
      <c r="AE306" s="370"/>
      <c r="AF306" s="370"/>
      <c r="AG306" s="370"/>
      <c r="AH306" s="370"/>
      <c r="AI306" s="370"/>
      <c r="AJ306" s="370"/>
      <c r="AL306" s="67"/>
      <c r="AM306" s="67"/>
      <c r="AN306" s="67"/>
      <c r="AO306" s="67"/>
      <c r="AP306" s="67"/>
      <c r="AQ306" s="67"/>
      <c r="AR306" s="67"/>
      <c r="AS306" s="67"/>
      <c r="AT306" s="67"/>
      <c r="AU306" s="67"/>
      <c r="AV306" s="67"/>
      <c r="AW306" s="67"/>
      <c r="AX306" s="65"/>
      <c r="AY306" s="65"/>
    </row>
    <row r="307" spans="3:51" ht="19.149999999999999" customHeight="1">
      <c r="C307" s="370"/>
      <c r="D307" s="370"/>
      <c r="E307" s="370"/>
      <c r="F307" s="370"/>
      <c r="G307" s="370"/>
      <c r="H307" s="370"/>
      <c r="I307" s="370"/>
      <c r="J307" s="370"/>
      <c r="K307" s="370"/>
      <c r="L307" s="370"/>
      <c r="M307" s="370"/>
      <c r="N307" s="370"/>
      <c r="O307" s="370"/>
      <c r="P307" s="370"/>
      <c r="Q307" s="370"/>
      <c r="R307" s="370"/>
      <c r="S307" s="370"/>
      <c r="T307" s="370"/>
      <c r="U307" s="370"/>
      <c r="V307" s="370"/>
      <c r="W307" s="370"/>
      <c r="X307" s="370"/>
      <c r="Y307" s="370"/>
      <c r="Z307" s="370"/>
      <c r="AA307" s="370"/>
      <c r="AB307" s="370"/>
      <c r="AC307" s="370"/>
      <c r="AD307" s="370"/>
      <c r="AE307" s="370"/>
      <c r="AF307" s="370"/>
      <c r="AG307" s="370"/>
      <c r="AH307" s="370"/>
      <c r="AI307" s="370"/>
      <c r="AJ307" s="370"/>
      <c r="AL307" s="67"/>
      <c r="AM307" s="67"/>
      <c r="AN307" s="67"/>
      <c r="AO307" s="67"/>
      <c r="AP307" s="67"/>
      <c r="AQ307" s="67"/>
      <c r="AR307" s="67"/>
      <c r="AS307" s="67"/>
      <c r="AT307" s="67"/>
      <c r="AU307" s="67"/>
      <c r="AV307" s="67"/>
      <c r="AW307" s="67"/>
      <c r="AX307" s="65"/>
      <c r="AY307" s="65"/>
    </row>
    <row r="308" spans="3:51" ht="36.75" customHeight="1">
      <c r="C308" s="370"/>
      <c r="D308" s="370"/>
      <c r="E308" s="370"/>
      <c r="F308" s="370"/>
      <c r="G308" s="370"/>
      <c r="H308" s="370"/>
      <c r="I308" s="370"/>
      <c r="J308" s="370"/>
      <c r="K308" s="370"/>
      <c r="L308" s="370"/>
      <c r="M308" s="370"/>
      <c r="N308" s="370"/>
      <c r="O308" s="370"/>
      <c r="P308" s="370"/>
      <c r="Q308" s="370"/>
      <c r="R308" s="370"/>
      <c r="S308" s="370"/>
      <c r="T308" s="370"/>
      <c r="U308" s="370"/>
      <c r="V308" s="370"/>
      <c r="W308" s="370"/>
      <c r="X308" s="370"/>
      <c r="Y308" s="370"/>
      <c r="Z308" s="370"/>
      <c r="AA308" s="370"/>
      <c r="AB308" s="370"/>
      <c r="AC308" s="370"/>
      <c r="AD308" s="370"/>
      <c r="AE308" s="370"/>
      <c r="AF308" s="370"/>
      <c r="AG308" s="370"/>
      <c r="AH308" s="370"/>
      <c r="AI308" s="370"/>
      <c r="AJ308" s="370"/>
      <c r="AL308" s="67"/>
      <c r="AM308" s="67"/>
      <c r="AN308" s="67"/>
      <c r="AO308" s="67"/>
      <c r="AP308" s="67"/>
      <c r="AQ308" s="67"/>
      <c r="AR308" s="67"/>
      <c r="AS308" s="67"/>
      <c r="AT308" s="67"/>
      <c r="AU308" s="67"/>
      <c r="AV308" s="67"/>
      <c r="AW308" s="67"/>
      <c r="AX308" s="65"/>
      <c r="AY308" s="65"/>
    </row>
    <row r="309" spans="3:51" ht="36.75" customHeight="1">
      <c r="C309" s="370"/>
      <c r="D309" s="370"/>
      <c r="E309" s="370"/>
      <c r="F309" s="370"/>
      <c r="G309" s="370"/>
      <c r="H309" s="370"/>
      <c r="I309" s="370"/>
      <c r="J309" s="370"/>
      <c r="K309" s="370"/>
      <c r="L309" s="370"/>
      <c r="M309" s="370"/>
      <c r="N309" s="370"/>
      <c r="O309" s="370"/>
      <c r="P309" s="370"/>
      <c r="Q309" s="370"/>
      <c r="R309" s="370"/>
      <c r="S309" s="370"/>
      <c r="T309" s="370"/>
      <c r="U309" s="370"/>
      <c r="V309" s="370"/>
      <c r="W309" s="370"/>
      <c r="X309" s="370"/>
      <c r="Y309" s="370"/>
      <c r="Z309" s="370"/>
      <c r="AA309" s="370"/>
      <c r="AB309" s="370"/>
      <c r="AC309" s="370"/>
      <c r="AD309" s="370"/>
      <c r="AE309" s="370"/>
      <c r="AF309" s="370"/>
      <c r="AG309" s="370"/>
      <c r="AH309" s="370"/>
      <c r="AI309" s="370"/>
      <c r="AJ309" s="370"/>
      <c r="AL309" s="67"/>
      <c r="AM309" s="67"/>
      <c r="AN309" s="67"/>
      <c r="AO309" s="67"/>
      <c r="AP309" s="67"/>
      <c r="AQ309" s="67"/>
      <c r="AR309" s="67"/>
      <c r="AS309" s="67"/>
      <c r="AT309" s="67"/>
      <c r="AU309" s="67"/>
      <c r="AV309" s="67"/>
      <c r="AW309" s="67"/>
      <c r="AX309" s="65"/>
      <c r="AY309" s="65"/>
    </row>
    <row r="310" spans="3:51" ht="19.149999999999999" customHeight="1">
      <c r="C310" s="370"/>
      <c r="D310" s="370"/>
      <c r="E310" s="370"/>
      <c r="F310" s="370"/>
      <c r="G310" s="370"/>
      <c r="H310" s="370"/>
      <c r="I310" s="370"/>
      <c r="J310" s="370"/>
      <c r="K310" s="370"/>
      <c r="L310" s="370"/>
      <c r="M310" s="370"/>
      <c r="N310" s="370"/>
      <c r="O310" s="370"/>
      <c r="P310" s="370"/>
      <c r="Q310" s="370"/>
      <c r="R310" s="370"/>
      <c r="S310" s="370"/>
      <c r="T310" s="370"/>
      <c r="U310" s="370"/>
      <c r="V310" s="370"/>
      <c r="W310" s="370"/>
      <c r="X310" s="370"/>
      <c r="Y310" s="370"/>
      <c r="Z310" s="370"/>
      <c r="AA310" s="370"/>
      <c r="AB310" s="370"/>
      <c r="AC310" s="370"/>
      <c r="AD310" s="370"/>
      <c r="AE310" s="370"/>
      <c r="AF310" s="370"/>
      <c r="AG310" s="370"/>
      <c r="AH310" s="370"/>
      <c r="AI310" s="370"/>
      <c r="AJ310" s="370"/>
      <c r="AL310" s="67"/>
      <c r="AM310" s="67"/>
      <c r="AN310" s="67"/>
      <c r="AO310" s="67"/>
      <c r="AP310" s="67"/>
      <c r="AQ310" s="67"/>
      <c r="AR310" s="67"/>
      <c r="AS310" s="67"/>
      <c r="AT310" s="67"/>
      <c r="AU310" s="67"/>
      <c r="AV310" s="67"/>
      <c r="AW310" s="67"/>
      <c r="AX310" s="65"/>
      <c r="AY310" s="65"/>
    </row>
    <row r="311" spans="3:51" ht="19.149999999999999" customHeight="1">
      <c r="C311" s="370"/>
      <c r="D311" s="370"/>
      <c r="E311" s="370"/>
      <c r="F311" s="370"/>
      <c r="G311" s="370"/>
      <c r="H311" s="370"/>
      <c r="I311" s="370"/>
      <c r="J311" s="370"/>
      <c r="K311" s="370"/>
      <c r="L311" s="370"/>
      <c r="M311" s="370"/>
      <c r="N311" s="370"/>
      <c r="O311" s="370"/>
      <c r="P311" s="370"/>
      <c r="Q311" s="370"/>
      <c r="R311" s="370"/>
      <c r="S311" s="370"/>
      <c r="T311" s="370"/>
      <c r="U311" s="370"/>
      <c r="V311" s="370"/>
      <c r="W311" s="370"/>
      <c r="X311" s="370"/>
      <c r="Y311" s="370"/>
      <c r="Z311" s="370"/>
      <c r="AA311" s="370"/>
      <c r="AB311" s="370"/>
      <c r="AC311" s="370"/>
      <c r="AD311" s="370"/>
      <c r="AE311" s="370"/>
      <c r="AF311" s="370"/>
      <c r="AG311" s="370"/>
      <c r="AH311" s="370"/>
      <c r="AI311" s="370"/>
      <c r="AJ311" s="370"/>
      <c r="AL311" s="67"/>
      <c r="AM311" s="67"/>
      <c r="AN311" s="67"/>
      <c r="AO311" s="67"/>
      <c r="AP311" s="67"/>
      <c r="AQ311" s="67"/>
      <c r="AR311" s="67"/>
      <c r="AS311" s="67"/>
      <c r="AT311" s="67"/>
      <c r="AU311" s="67"/>
      <c r="AV311" s="67"/>
      <c r="AW311" s="67"/>
      <c r="AX311" s="65"/>
      <c r="AY311" s="65"/>
    </row>
    <row r="312" spans="3:51" ht="17.649999999999999" customHeight="1">
      <c r="C312" s="377" t="s">
        <v>149</v>
      </c>
      <c r="D312" s="377"/>
      <c r="E312" s="377"/>
      <c r="F312" s="377"/>
      <c r="G312" s="377"/>
      <c r="H312" s="377"/>
      <c r="I312" s="377"/>
      <c r="J312" s="377"/>
      <c r="K312" s="377"/>
      <c r="L312" s="377"/>
      <c r="M312" s="377"/>
      <c r="N312" s="377"/>
      <c r="O312" s="377"/>
      <c r="P312" s="377"/>
      <c r="Q312" s="377"/>
      <c r="R312" s="377"/>
      <c r="S312" s="377"/>
      <c r="T312" s="377"/>
      <c r="U312" s="377"/>
      <c r="V312" s="377"/>
      <c r="W312" s="377"/>
      <c r="X312" s="377"/>
      <c r="Y312" s="377"/>
      <c r="Z312" s="377"/>
      <c r="AA312" s="377"/>
      <c r="AB312" s="377"/>
      <c r="AC312" s="377"/>
      <c r="AD312" s="377"/>
      <c r="AE312" s="377"/>
      <c r="AF312" s="377"/>
      <c r="AG312" s="377"/>
      <c r="AH312" s="377"/>
      <c r="AI312" s="377"/>
      <c r="AJ312" s="377"/>
      <c r="AL312" s="67"/>
      <c r="AM312" s="67"/>
      <c r="AN312" s="67"/>
      <c r="AO312" s="67"/>
      <c r="AP312" s="67"/>
      <c r="AQ312" s="67"/>
      <c r="AR312" s="67"/>
      <c r="AS312" s="67"/>
      <c r="AT312" s="67"/>
      <c r="AU312" s="67"/>
      <c r="AV312" s="67"/>
      <c r="AW312" s="67"/>
      <c r="AX312" s="65"/>
      <c r="AY312" s="65"/>
    </row>
    <row r="313" spans="3:51" ht="15" customHeight="1">
      <c r="C313" s="377"/>
      <c r="D313" s="377"/>
      <c r="E313" s="377"/>
      <c r="F313" s="377"/>
      <c r="G313" s="377"/>
      <c r="H313" s="377"/>
      <c r="I313" s="377"/>
      <c r="J313" s="377"/>
      <c r="K313" s="377"/>
      <c r="L313" s="377"/>
      <c r="M313" s="377"/>
      <c r="N313" s="377"/>
      <c r="O313" s="377"/>
      <c r="P313" s="377"/>
      <c r="Q313" s="377"/>
      <c r="R313" s="377"/>
      <c r="S313" s="377"/>
      <c r="T313" s="377"/>
      <c r="U313" s="377"/>
      <c r="V313" s="377"/>
      <c r="W313" s="377"/>
      <c r="X313" s="377"/>
      <c r="Y313" s="377"/>
      <c r="Z313" s="377"/>
      <c r="AA313" s="377"/>
      <c r="AB313" s="377"/>
      <c r="AC313" s="377"/>
      <c r="AD313" s="377"/>
      <c r="AE313" s="377"/>
      <c r="AF313" s="377"/>
      <c r="AG313" s="377"/>
      <c r="AH313" s="377"/>
      <c r="AI313" s="377"/>
      <c r="AJ313" s="377"/>
      <c r="AL313" s="67"/>
      <c r="AM313" s="67"/>
      <c r="AN313" s="67"/>
      <c r="AO313" s="67"/>
      <c r="AP313" s="67"/>
      <c r="AQ313" s="67"/>
      <c r="AR313" s="67"/>
      <c r="AS313" s="67"/>
      <c r="AT313" s="67"/>
      <c r="AU313" s="67"/>
      <c r="AV313" s="67"/>
      <c r="AW313" s="67"/>
      <c r="AX313" s="65"/>
      <c r="AY313" s="65"/>
    </row>
    <row r="314" spans="3:51" ht="19.899999999999999" customHeight="1">
      <c r="C314" s="377"/>
      <c r="D314" s="377"/>
      <c r="E314" s="377"/>
      <c r="F314" s="377"/>
      <c r="G314" s="377"/>
      <c r="H314" s="377"/>
      <c r="I314" s="377"/>
      <c r="J314" s="377"/>
      <c r="K314" s="377"/>
      <c r="L314" s="377"/>
      <c r="M314" s="377"/>
      <c r="N314" s="377"/>
      <c r="O314" s="377"/>
      <c r="P314" s="377"/>
      <c r="Q314" s="377"/>
      <c r="R314" s="377"/>
      <c r="S314" s="377"/>
      <c r="T314" s="377"/>
      <c r="U314" s="377"/>
      <c r="V314" s="377"/>
      <c r="W314" s="377"/>
      <c r="X314" s="377"/>
      <c r="Y314" s="377"/>
      <c r="Z314" s="377"/>
      <c r="AA314" s="377"/>
      <c r="AB314" s="377"/>
      <c r="AC314" s="377"/>
      <c r="AD314" s="377"/>
      <c r="AE314" s="377"/>
      <c r="AF314" s="377"/>
      <c r="AG314" s="377"/>
      <c r="AH314" s="377"/>
      <c r="AI314" s="377"/>
      <c r="AJ314" s="377"/>
      <c r="AL314" s="67"/>
      <c r="AM314" s="67"/>
      <c r="AN314" s="67"/>
      <c r="AO314" s="67"/>
      <c r="AP314" s="67"/>
      <c r="AQ314" s="67"/>
      <c r="AR314" s="67"/>
      <c r="AS314" s="67"/>
      <c r="AT314" s="67"/>
      <c r="AU314" s="67"/>
      <c r="AV314" s="67"/>
      <c r="AW314" s="67"/>
      <c r="AX314" s="65"/>
      <c r="AY314" s="65"/>
    </row>
    <row r="315" spans="3:51" ht="6" customHeight="1">
      <c r="C315" s="377"/>
      <c r="D315" s="377"/>
      <c r="E315" s="377"/>
      <c r="F315" s="377"/>
      <c r="G315" s="377"/>
      <c r="H315" s="377"/>
      <c r="I315" s="377"/>
      <c r="J315" s="377"/>
      <c r="K315" s="377"/>
      <c r="L315" s="377"/>
      <c r="M315" s="377"/>
      <c r="N315" s="377"/>
      <c r="O315" s="377"/>
      <c r="P315" s="377"/>
      <c r="Q315" s="377"/>
      <c r="R315" s="377"/>
      <c r="S315" s="377"/>
      <c r="T315" s="377"/>
      <c r="U315" s="377"/>
      <c r="V315" s="377"/>
      <c r="W315" s="377"/>
      <c r="X315" s="377"/>
      <c r="Y315" s="377"/>
      <c r="Z315" s="377"/>
      <c r="AA315" s="377"/>
      <c r="AB315" s="377"/>
      <c r="AC315" s="377"/>
      <c r="AD315" s="377"/>
      <c r="AE315" s="377"/>
      <c r="AF315" s="377"/>
      <c r="AG315" s="377"/>
      <c r="AH315" s="377"/>
      <c r="AI315" s="377"/>
      <c r="AJ315" s="377"/>
      <c r="AL315" s="67"/>
      <c r="AM315" s="67"/>
      <c r="AN315" s="67"/>
      <c r="AO315" s="67"/>
      <c r="AP315" s="67"/>
      <c r="AQ315" s="67"/>
      <c r="AR315" s="67"/>
      <c r="AS315" s="67"/>
      <c r="AT315" s="67"/>
      <c r="AU315" s="67"/>
      <c r="AV315" s="67"/>
      <c r="AW315" s="67"/>
      <c r="AX315" s="65"/>
      <c r="AY315" s="65"/>
    </row>
    <row r="316" spans="3:51" ht="38.450000000000003" customHeight="1">
      <c r="C316" s="377"/>
      <c r="D316" s="377"/>
      <c r="E316" s="377"/>
      <c r="F316" s="377"/>
      <c r="G316" s="377"/>
      <c r="H316" s="377"/>
      <c r="I316" s="377"/>
      <c r="J316" s="377"/>
      <c r="K316" s="377"/>
      <c r="L316" s="377"/>
      <c r="M316" s="377"/>
      <c r="N316" s="377"/>
      <c r="O316" s="377"/>
      <c r="P316" s="377"/>
      <c r="Q316" s="377"/>
      <c r="R316" s="377"/>
      <c r="S316" s="377"/>
      <c r="T316" s="377"/>
      <c r="U316" s="377"/>
      <c r="V316" s="377"/>
      <c r="W316" s="377"/>
      <c r="X316" s="377"/>
      <c r="Y316" s="377"/>
      <c r="Z316" s="377"/>
      <c r="AA316" s="377"/>
      <c r="AB316" s="377"/>
      <c r="AC316" s="377"/>
      <c r="AD316" s="377"/>
      <c r="AE316" s="377"/>
      <c r="AF316" s="377"/>
      <c r="AG316" s="377"/>
      <c r="AH316" s="377"/>
      <c r="AI316" s="377"/>
      <c r="AJ316" s="377"/>
      <c r="AL316" s="67"/>
      <c r="AM316" s="67"/>
      <c r="AN316" s="67"/>
      <c r="AO316" s="67"/>
      <c r="AP316" s="67"/>
      <c r="AQ316" s="67"/>
      <c r="AR316" s="67"/>
      <c r="AS316" s="67"/>
      <c r="AT316" s="67"/>
      <c r="AU316" s="67"/>
      <c r="AV316" s="67"/>
      <c r="AW316" s="67"/>
      <c r="AX316" s="65"/>
      <c r="AY316" s="65"/>
    </row>
    <row r="317" spans="3:51" ht="7.9" customHeight="1">
      <c r="C317" s="31"/>
      <c r="D317" s="32"/>
      <c r="E317" s="32"/>
      <c r="F317" s="32"/>
      <c r="G317" s="32"/>
      <c r="H317" s="32"/>
      <c r="I317" s="32"/>
      <c r="J317" s="32"/>
      <c r="K317" s="32"/>
      <c r="L317" s="32"/>
      <c r="M317" s="32"/>
      <c r="N317" s="32"/>
      <c r="O317" s="32"/>
      <c r="P317" s="32"/>
      <c r="Q317" s="32"/>
      <c r="R317" s="32"/>
      <c r="S317" s="32"/>
      <c r="T317" s="31"/>
      <c r="U317" s="31"/>
      <c r="V317" s="31"/>
      <c r="W317" s="31"/>
      <c r="X317" s="31"/>
      <c r="Y317" s="31"/>
      <c r="Z317" s="31"/>
      <c r="AA317" s="31"/>
      <c r="AB317" s="31"/>
      <c r="AC317" s="31"/>
      <c r="AD317" s="31"/>
      <c r="AE317" s="31"/>
      <c r="AF317" s="31"/>
      <c r="AG317" s="31"/>
      <c r="AH317" s="31"/>
      <c r="AI317" s="31"/>
      <c r="AJ317" s="31"/>
      <c r="AL317" s="67"/>
      <c r="AM317" s="67"/>
      <c r="AN317" s="67"/>
      <c r="AO317" s="67"/>
      <c r="AP317" s="67"/>
      <c r="AQ317" s="67"/>
      <c r="AR317" s="67"/>
      <c r="AS317" s="67"/>
      <c r="AT317" s="67"/>
      <c r="AU317" s="67"/>
      <c r="AV317" s="67"/>
      <c r="AW317" s="67"/>
      <c r="AX317" s="65"/>
      <c r="AY317" s="65"/>
    </row>
    <row r="318" spans="3:51" ht="15" customHeight="1">
      <c r="C318" s="296" t="s">
        <v>150</v>
      </c>
      <c r="D318" s="296"/>
      <c r="E318" s="296"/>
      <c r="F318" s="296"/>
      <c r="G318" s="296"/>
      <c r="H318" s="296"/>
      <c r="I318" s="296"/>
      <c r="J318" s="296"/>
      <c r="K318" s="296"/>
      <c r="L318" s="296"/>
      <c r="M318" s="296"/>
      <c r="N318" s="296"/>
      <c r="O318" s="296"/>
      <c r="P318" s="296"/>
      <c r="Q318" s="296"/>
      <c r="R318" s="296"/>
      <c r="S318" s="296"/>
      <c r="T318" s="296"/>
      <c r="U318" s="296"/>
      <c r="V318" s="296"/>
      <c r="W318" s="296"/>
      <c r="X318" s="296"/>
      <c r="Y318" s="296"/>
      <c r="Z318" s="296"/>
      <c r="AA318" s="296"/>
      <c r="AB318" s="296"/>
      <c r="AC318" s="296"/>
      <c r="AD318" s="296"/>
      <c r="AE318" s="296"/>
      <c r="AF318" s="296"/>
      <c r="AG318" s="296"/>
      <c r="AH318" s="296"/>
      <c r="AI318" s="296"/>
      <c r="AJ318" s="296"/>
      <c r="AL318" s="67"/>
      <c r="AM318" s="67"/>
      <c r="AN318" s="67"/>
      <c r="AO318" s="67"/>
      <c r="AP318" s="67"/>
      <c r="AQ318" s="67"/>
      <c r="AR318" s="67"/>
      <c r="AS318" s="67"/>
      <c r="AT318" s="67"/>
      <c r="AU318" s="67"/>
      <c r="AV318" s="67"/>
      <c r="AW318" s="67"/>
      <c r="AX318" s="65"/>
      <c r="AY318" s="65"/>
    </row>
    <row r="319" spans="3:51" ht="6.6" customHeight="1">
      <c r="C319" s="33"/>
      <c r="D319" s="33"/>
      <c r="E319" s="33"/>
      <c r="F319" s="33"/>
      <c r="G319" s="33"/>
      <c r="H319" s="33"/>
      <c r="I319" s="33"/>
      <c r="J319" s="33"/>
      <c r="K319" s="33"/>
      <c r="L319" s="33"/>
      <c r="M319" s="33"/>
      <c r="N319" s="33"/>
      <c r="O319" s="33"/>
      <c r="P319" s="33"/>
      <c r="Q319" s="33"/>
      <c r="R319" s="33"/>
      <c r="S319" s="33"/>
      <c r="T319" s="33"/>
      <c r="U319" s="33"/>
      <c r="V319" s="33"/>
      <c r="W319" s="33"/>
      <c r="X319" s="33"/>
      <c r="Y319" s="33"/>
      <c r="Z319" s="33"/>
      <c r="AA319" s="33"/>
      <c r="AB319" s="33"/>
      <c r="AC319" s="33"/>
      <c r="AD319" s="33"/>
      <c r="AE319" s="33"/>
      <c r="AF319" s="33"/>
      <c r="AG319" s="33"/>
      <c r="AH319" s="33"/>
      <c r="AI319" s="33"/>
      <c r="AJ319" s="33"/>
      <c r="AL319" s="67"/>
      <c r="AM319" s="67"/>
      <c r="AN319" s="67"/>
      <c r="AO319" s="67"/>
      <c r="AP319" s="67"/>
      <c r="AQ319" s="67"/>
      <c r="AR319" s="67"/>
      <c r="AS319" s="67"/>
      <c r="AT319" s="67"/>
      <c r="AU319" s="67"/>
      <c r="AV319" s="67"/>
      <c r="AW319" s="67"/>
      <c r="AX319" s="65"/>
      <c r="AY319" s="65"/>
    </row>
    <row r="320" spans="3:51" ht="15" customHeight="1">
      <c r="C320" s="31"/>
      <c r="D320" s="31"/>
      <c r="E320" s="31"/>
      <c r="F320" s="31"/>
      <c r="G320" s="31"/>
      <c r="H320" s="31"/>
      <c r="I320" s="31"/>
      <c r="J320" s="31"/>
      <c r="K320" s="31"/>
      <c r="L320" s="31"/>
      <c r="M320" s="31"/>
      <c r="N320" s="31"/>
      <c r="O320" s="31"/>
      <c r="P320" s="12" t="s">
        <v>151</v>
      </c>
      <c r="Q320" s="31"/>
      <c r="R320" s="31"/>
      <c r="S320" s="31"/>
      <c r="T320" s="31"/>
      <c r="U320" s="31"/>
      <c r="V320" s="31"/>
      <c r="W320" s="31"/>
      <c r="X320" s="31"/>
      <c r="Y320" s="31"/>
      <c r="Z320" s="31"/>
      <c r="AA320" s="31"/>
      <c r="AB320" s="31"/>
      <c r="AC320" s="31"/>
      <c r="AD320" s="31"/>
      <c r="AE320" s="31"/>
      <c r="AF320" s="31"/>
      <c r="AG320" s="31"/>
      <c r="AH320" s="31"/>
      <c r="AI320" s="31"/>
      <c r="AJ320" s="31"/>
      <c r="AL320" s="67"/>
      <c r="AM320" s="67"/>
      <c r="AN320" s="67"/>
      <c r="AO320" s="67"/>
      <c r="AP320" s="67"/>
      <c r="AQ320" s="67"/>
      <c r="AR320" s="67"/>
      <c r="AS320" s="67"/>
      <c r="AT320" s="67"/>
      <c r="AU320" s="67"/>
      <c r="AV320" s="67"/>
      <c r="AW320" s="67"/>
      <c r="AX320" s="65"/>
      <c r="AY320" s="65"/>
    </row>
    <row r="321" spans="2:51" ht="22.9" customHeight="1">
      <c r="C321" s="67"/>
      <c r="D321" s="67"/>
      <c r="E321" s="67"/>
      <c r="F321" s="67"/>
      <c r="G321" s="67"/>
      <c r="H321" s="68"/>
      <c r="I321" s="67"/>
      <c r="J321" s="67"/>
      <c r="K321" s="67"/>
      <c r="L321" s="67"/>
      <c r="M321" s="67"/>
      <c r="N321" s="67"/>
      <c r="O321" s="67"/>
      <c r="P321" s="69" t="s">
        <v>152</v>
      </c>
      <c r="Q321" s="69"/>
      <c r="R321" s="69"/>
      <c r="S321" s="69"/>
      <c r="T321" s="69"/>
      <c r="U321" s="69"/>
      <c r="V321" s="378" t="str">
        <f>$J$26&amp;IF($J$28&lt;&gt;""," "&amp;$J$28,"")&amp;" "&amp;$J$24</f>
        <v xml:space="preserve"> </v>
      </c>
      <c r="W321" s="378"/>
      <c r="X321" s="378"/>
      <c r="Y321" s="378"/>
      <c r="Z321" s="378"/>
      <c r="AA321" s="378"/>
      <c r="AB321" s="378"/>
      <c r="AC321" s="378"/>
      <c r="AD321" s="378"/>
      <c r="AE321" s="378"/>
      <c r="AF321" s="378"/>
      <c r="AG321" s="378"/>
      <c r="AH321" s="378"/>
      <c r="AI321" s="378"/>
      <c r="AJ321" s="378"/>
      <c r="AL321" s="67"/>
      <c r="AM321" s="67"/>
      <c r="AN321" s="67"/>
      <c r="AO321" s="67"/>
      <c r="AP321" s="67"/>
      <c r="AQ321" s="67"/>
      <c r="AR321" s="67"/>
      <c r="AS321" s="67"/>
      <c r="AT321" s="67"/>
      <c r="AU321" s="67"/>
      <c r="AV321" s="67"/>
      <c r="AW321" s="67"/>
      <c r="AX321" s="65"/>
      <c r="AY321" s="65"/>
    </row>
    <row r="322" spans="2:51" ht="8.65" customHeight="1">
      <c r="C322" s="65"/>
      <c r="D322" s="65"/>
      <c r="E322" s="65"/>
      <c r="F322" s="65"/>
      <c r="G322" s="65"/>
      <c r="H322" s="66"/>
      <c r="I322" s="65"/>
      <c r="J322" s="65"/>
      <c r="K322" s="65"/>
      <c r="L322" s="65"/>
      <c r="M322" s="65"/>
      <c r="N322" s="65"/>
      <c r="O322" s="65"/>
      <c r="V322" s="64"/>
      <c r="W322" s="64"/>
      <c r="X322" s="64"/>
      <c r="Y322" s="64"/>
      <c r="Z322" s="64"/>
      <c r="AA322" s="64"/>
      <c r="AB322" s="64"/>
      <c r="AC322" s="64"/>
      <c r="AD322" s="64"/>
      <c r="AE322" s="64"/>
      <c r="AF322" s="64"/>
      <c r="AG322" s="64"/>
      <c r="AH322" s="64"/>
      <c r="AI322" s="64"/>
      <c r="AJ322" s="64"/>
      <c r="AN322" s="65"/>
      <c r="AO322" s="65"/>
      <c r="AP322" s="65"/>
      <c r="AQ322" s="65"/>
      <c r="AR322" s="65"/>
      <c r="AS322" s="65"/>
      <c r="AT322" s="65"/>
      <c r="AU322" s="65"/>
      <c r="AV322" s="65"/>
      <c r="AW322" s="65"/>
      <c r="AX322" s="65"/>
      <c r="AY322" s="65"/>
    </row>
    <row r="323" spans="2:51" ht="24.6" customHeight="1">
      <c r="C323" s="65"/>
      <c r="D323" s="65"/>
      <c r="E323" s="65"/>
      <c r="F323" s="65"/>
      <c r="G323" s="65"/>
      <c r="H323" s="66"/>
      <c r="I323" s="65"/>
      <c r="J323" s="65"/>
      <c r="K323" s="65"/>
      <c r="L323" s="65"/>
      <c r="M323" s="65"/>
      <c r="N323" s="65"/>
      <c r="O323" s="65"/>
      <c r="P323" s="69" t="s">
        <v>153</v>
      </c>
      <c r="Q323" s="69"/>
      <c r="R323" s="69"/>
      <c r="S323" s="69"/>
      <c r="T323" s="379"/>
      <c r="U323" s="379"/>
      <c r="V323" s="379"/>
      <c r="W323" s="379"/>
      <c r="X323" s="379"/>
      <c r="Y323" s="379"/>
      <c r="Z323" s="379"/>
      <c r="AA323" s="379"/>
      <c r="AB323" s="379"/>
      <c r="AC323" s="379"/>
      <c r="AD323" s="379"/>
      <c r="AE323" s="379"/>
      <c r="AF323" s="379"/>
      <c r="AG323" s="379"/>
      <c r="AH323" s="379"/>
      <c r="AI323" s="379"/>
      <c r="AJ323" s="379"/>
    </row>
    <row r="324" spans="2:51" ht="15" customHeight="1">
      <c r="C324" s="38"/>
      <c r="D324" s="38"/>
      <c r="E324" s="38"/>
      <c r="F324" s="38"/>
      <c r="G324" s="38"/>
      <c r="H324" s="38"/>
      <c r="I324" s="38"/>
      <c r="J324" s="38"/>
      <c r="K324" s="38"/>
      <c r="L324" s="38"/>
      <c r="M324" s="38"/>
      <c r="N324" s="38"/>
      <c r="P324" s="371" t="s">
        <v>154</v>
      </c>
      <c r="Q324" s="372"/>
      <c r="R324" s="372"/>
      <c r="S324" s="372"/>
      <c r="T324" s="372"/>
      <c r="U324" s="372"/>
      <c r="V324" s="372"/>
      <c r="W324" s="372"/>
      <c r="X324" s="372"/>
      <c r="Y324" s="372"/>
      <c r="Z324" s="372"/>
      <c r="AA324" s="372"/>
      <c r="AB324" s="372"/>
      <c r="AC324" s="372"/>
      <c r="AD324" s="372"/>
      <c r="AE324" s="372"/>
      <c r="AF324" s="372"/>
      <c r="AG324" s="372"/>
      <c r="AH324" s="372"/>
      <c r="AI324" s="372"/>
      <c r="AJ324" s="372"/>
    </row>
    <row r="325" spans="2:51" ht="15.75" customHeight="1">
      <c r="C325" s="38"/>
      <c r="D325" s="38"/>
      <c r="E325" s="38"/>
      <c r="F325" s="38"/>
      <c r="G325" s="38"/>
      <c r="H325" s="38"/>
      <c r="I325" s="38"/>
      <c r="J325" s="38"/>
      <c r="K325" s="38"/>
      <c r="L325" s="38"/>
      <c r="M325" s="38"/>
      <c r="N325" s="38"/>
      <c r="O325" s="69"/>
      <c r="P325" s="373"/>
      <c r="Q325" s="373"/>
      <c r="R325" s="373"/>
      <c r="S325" s="373"/>
      <c r="T325" s="373"/>
      <c r="U325" s="373"/>
      <c r="V325" s="373"/>
      <c r="W325" s="373"/>
      <c r="X325" s="373"/>
      <c r="Y325" s="373"/>
      <c r="Z325" s="373"/>
      <c r="AA325" s="373"/>
      <c r="AB325" s="373"/>
      <c r="AC325" s="373"/>
      <c r="AD325" s="373"/>
      <c r="AE325" s="373"/>
      <c r="AF325" s="373"/>
      <c r="AG325" s="373"/>
      <c r="AH325" s="373"/>
      <c r="AI325" s="373"/>
      <c r="AJ325" s="373"/>
    </row>
    <row r="326" spans="2:51" ht="9" customHeight="1"/>
    <row r="327" spans="2:51" ht="15" customHeight="1">
      <c r="B327" s="374" t="s">
        <v>155</v>
      </c>
      <c r="C327" s="374"/>
      <c r="D327" s="374"/>
      <c r="E327" s="374"/>
      <c r="F327" s="374"/>
      <c r="G327" s="374"/>
      <c r="H327" s="374"/>
      <c r="I327" s="374"/>
      <c r="J327" s="374"/>
      <c r="K327" s="374"/>
      <c r="L327" s="374"/>
      <c r="M327" s="374"/>
      <c r="N327" s="374"/>
      <c r="O327" s="374"/>
      <c r="P327" s="374"/>
      <c r="Q327" s="374"/>
      <c r="R327" s="374"/>
      <c r="S327" s="374"/>
      <c r="T327" s="374"/>
      <c r="U327" s="374"/>
      <c r="V327" s="374"/>
      <c r="W327" s="374"/>
      <c r="X327" s="374"/>
      <c r="Y327" s="374"/>
      <c r="Z327" s="374"/>
      <c r="AA327" s="374"/>
      <c r="AB327" s="374"/>
      <c r="AC327" s="374"/>
      <c r="AD327" s="374"/>
      <c r="AE327" s="374"/>
      <c r="AF327" s="374"/>
      <c r="AG327" s="374"/>
      <c r="AH327" s="374"/>
      <c r="AI327" s="374"/>
      <c r="AJ327" s="374"/>
    </row>
    <row r="328" spans="2:51" ht="8.4499999999999993" customHeight="1"/>
    <row r="329" spans="2:51" ht="12.75">
      <c r="B329" s="376" t="s">
        <v>156</v>
      </c>
      <c r="C329" s="376"/>
      <c r="D329" s="376"/>
      <c r="E329" s="376"/>
      <c r="F329" s="376"/>
      <c r="G329" s="376"/>
      <c r="H329" s="376"/>
      <c r="I329" s="376"/>
      <c r="J329" s="376"/>
      <c r="K329" s="376"/>
      <c r="L329" s="376"/>
      <c r="M329" s="376"/>
      <c r="N329" s="376"/>
      <c r="O329" s="376"/>
      <c r="P329" s="376"/>
      <c r="Q329" s="376"/>
      <c r="R329" s="376"/>
      <c r="S329" s="376"/>
      <c r="T329" s="376"/>
      <c r="U329" s="376"/>
      <c r="V329" s="376"/>
      <c r="W329" s="376"/>
      <c r="X329" s="376"/>
      <c r="Y329" s="376"/>
      <c r="Z329" s="376"/>
      <c r="AA329" s="376"/>
      <c r="AB329" s="376"/>
      <c r="AC329" s="376"/>
      <c r="AD329" s="376"/>
      <c r="AE329" s="376"/>
      <c r="AF329" s="376"/>
      <c r="AG329" s="376"/>
      <c r="AH329" s="376"/>
      <c r="AI329" s="376"/>
      <c r="AJ329" s="376"/>
    </row>
    <row r="330" spans="2:51" ht="12.75">
      <c r="B330" s="307" t="s">
        <v>157</v>
      </c>
      <c r="C330" s="307"/>
      <c r="D330" s="307"/>
      <c r="E330" s="307"/>
      <c r="F330" s="307"/>
      <c r="G330" s="307"/>
      <c r="H330" s="308" t="s">
        <v>158</v>
      </c>
      <c r="I330" s="308"/>
      <c r="J330" s="308"/>
      <c r="K330" s="308"/>
      <c r="L330" s="308"/>
      <c r="M330" s="308"/>
      <c r="N330" s="308"/>
      <c r="O330" s="308"/>
      <c r="P330" s="308"/>
      <c r="Q330" s="308"/>
      <c r="R330" s="308"/>
      <c r="S330" s="308"/>
      <c r="T330" s="308"/>
      <c r="U330" s="308"/>
      <c r="V330" s="308"/>
      <c r="W330" s="308"/>
      <c r="X330" s="308"/>
      <c r="Y330" s="308"/>
      <c r="Z330" s="308"/>
      <c r="AA330" s="308"/>
      <c r="AB330" s="308"/>
      <c r="AC330" s="308"/>
      <c r="AD330" s="309"/>
      <c r="AE330" s="310" t="s">
        <v>159</v>
      </c>
      <c r="AF330" s="308"/>
      <c r="AG330" s="309"/>
      <c r="AH330" s="310" t="s">
        <v>160</v>
      </c>
      <c r="AI330" s="308"/>
      <c r="AJ330" s="309"/>
    </row>
    <row r="331" spans="2:51" ht="12.75">
      <c r="B331" s="311" t="s">
        <v>161</v>
      </c>
      <c r="C331" s="311"/>
      <c r="D331" s="311"/>
      <c r="E331" s="311"/>
      <c r="F331" s="311"/>
      <c r="G331" s="311"/>
      <c r="H331" s="312" t="s">
        <v>162</v>
      </c>
      <c r="I331" s="312"/>
      <c r="J331" s="312"/>
      <c r="K331" s="312"/>
      <c r="L331" s="312"/>
      <c r="M331" s="312"/>
      <c r="N331" s="312"/>
      <c r="O331" s="312"/>
      <c r="P331" s="312"/>
      <c r="Q331" s="312"/>
      <c r="R331" s="312"/>
      <c r="S331" s="312"/>
      <c r="T331" s="312"/>
      <c r="U331" s="312"/>
      <c r="V331" s="312"/>
      <c r="W331" s="312"/>
      <c r="X331" s="312"/>
      <c r="Y331" s="312"/>
      <c r="Z331" s="312"/>
      <c r="AA331" s="312"/>
      <c r="AB331" s="312"/>
      <c r="AC331" s="312"/>
      <c r="AD331" s="312"/>
      <c r="AE331" s="304"/>
      <c r="AF331" s="305"/>
      <c r="AG331" s="306"/>
      <c r="AH331" s="293"/>
      <c r="AI331" s="294"/>
      <c r="AJ331" s="295"/>
    </row>
    <row r="332" spans="2:51" ht="10.9" customHeight="1">
      <c r="B332" s="297">
        <v>1</v>
      </c>
      <c r="C332" s="298"/>
      <c r="D332" s="298"/>
      <c r="E332" s="298"/>
      <c r="F332" s="298"/>
      <c r="G332" s="299"/>
      <c r="H332" s="312" t="s">
        <v>163</v>
      </c>
      <c r="I332" s="312"/>
      <c r="J332" s="312"/>
      <c r="K332" s="312"/>
      <c r="L332" s="312"/>
      <c r="M332" s="312"/>
      <c r="N332" s="312"/>
      <c r="O332" s="312"/>
      <c r="P332" s="312"/>
      <c r="Q332" s="312"/>
      <c r="R332" s="312"/>
      <c r="S332" s="312"/>
      <c r="T332" s="312"/>
      <c r="U332" s="312"/>
      <c r="V332" s="312"/>
      <c r="W332" s="312"/>
      <c r="X332" s="312"/>
      <c r="Y332" s="312"/>
      <c r="Z332" s="312"/>
      <c r="AA332" s="312"/>
      <c r="AB332" s="312"/>
      <c r="AC332" s="312"/>
      <c r="AD332" s="312"/>
      <c r="AE332" s="343"/>
      <c r="AF332" s="321"/>
      <c r="AG332" s="344"/>
      <c r="AH332" s="325"/>
      <c r="AI332" s="326"/>
      <c r="AJ332" s="327"/>
    </row>
    <row r="333" spans="2:51" ht="10.9" customHeight="1">
      <c r="B333" s="300"/>
      <c r="C333" s="301"/>
      <c r="D333" s="301"/>
      <c r="E333" s="301"/>
      <c r="F333" s="301"/>
      <c r="G333" s="302"/>
      <c r="H333" s="312"/>
      <c r="I333" s="312"/>
      <c r="J333" s="312"/>
      <c r="K333" s="312"/>
      <c r="L333" s="312"/>
      <c r="M333" s="312"/>
      <c r="N333" s="312"/>
      <c r="O333" s="312"/>
      <c r="P333" s="312"/>
      <c r="Q333" s="312"/>
      <c r="R333" s="312"/>
      <c r="S333" s="312"/>
      <c r="T333" s="312"/>
      <c r="U333" s="312"/>
      <c r="V333" s="312"/>
      <c r="W333" s="312"/>
      <c r="X333" s="312"/>
      <c r="Y333" s="312"/>
      <c r="Z333" s="312"/>
      <c r="AA333" s="312"/>
      <c r="AB333" s="312"/>
      <c r="AC333" s="312"/>
      <c r="AD333" s="312"/>
      <c r="AE333" s="348"/>
      <c r="AF333" s="322"/>
      <c r="AG333" s="349"/>
      <c r="AH333" s="331"/>
      <c r="AI333" s="332"/>
      <c r="AJ333" s="333"/>
    </row>
    <row r="334" spans="2:51" ht="12.75">
      <c r="B334" s="300"/>
      <c r="C334" s="301"/>
      <c r="D334" s="301"/>
      <c r="E334" s="301"/>
      <c r="F334" s="301"/>
      <c r="G334" s="302"/>
      <c r="H334" s="312" t="s">
        <v>164</v>
      </c>
      <c r="I334" s="312"/>
      <c r="J334" s="312"/>
      <c r="K334" s="312"/>
      <c r="L334" s="312"/>
      <c r="M334" s="312"/>
      <c r="N334" s="312"/>
      <c r="O334" s="312"/>
      <c r="P334" s="312"/>
      <c r="Q334" s="312"/>
      <c r="R334" s="312"/>
      <c r="S334" s="312"/>
      <c r="T334" s="312"/>
      <c r="U334" s="312"/>
      <c r="V334" s="312"/>
      <c r="W334" s="312"/>
      <c r="X334" s="312"/>
      <c r="Y334" s="312"/>
      <c r="Z334" s="312"/>
      <c r="AA334" s="312"/>
      <c r="AB334" s="312"/>
      <c r="AC334" s="312"/>
      <c r="AD334" s="312"/>
      <c r="AE334" s="304"/>
      <c r="AF334" s="305"/>
      <c r="AG334" s="306"/>
      <c r="AH334" s="293"/>
      <c r="AI334" s="294"/>
      <c r="AJ334" s="295"/>
    </row>
    <row r="335" spans="2:51" ht="12.75">
      <c r="B335" s="300"/>
      <c r="C335" s="301"/>
      <c r="D335" s="301"/>
      <c r="E335" s="301"/>
      <c r="F335" s="301"/>
      <c r="G335" s="302"/>
      <c r="H335" s="290" t="s">
        <v>165</v>
      </c>
      <c r="I335" s="291"/>
      <c r="J335" s="291"/>
      <c r="K335" s="291"/>
      <c r="L335" s="291"/>
      <c r="M335" s="291"/>
      <c r="N335" s="291"/>
      <c r="O335" s="291"/>
      <c r="P335" s="291"/>
      <c r="Q335" s="291"/>
      <c r="R335" s="291"/>
      <c r="S335" s="291"/>
      <c r="T335" s="291"/>
      <c r="U335" s="291"/>
      <c r="V335" s="291"/>
      <c r="W335" s="291"/>
      <c r="X335" s="291"/>
      <c r="Y335" s="291"/>
      <c r="Z335" s="291"/>
      <c r="AA335" s="291"/>
      <c r="AB335" s="291"/>
      <c r="AC335" s="291"/>
      <c r="AD335" s="292"/>
      <c r="AE335" s="787" t="str">
        <f>IF(Z32&lt;&gt;"",IF(Z32&gt;39,"Over Age","Yes"),"")</f>
        <v/>
      </c>
      <c r="AF335" s="788"/>
      <c r="AG335" s="789"/>
      <c r="AH335" s="293"/>
      <c r="AI335" s="294"/>
      <c r="AJ335" s="295"/>
    </row>
    <row r="336" spans="2:51" ht="12.75">
      <c r="B336" s="297">
        <v>2</v>
      </c>
      <c r="C336" s="298"/>
      <c r="D336" s="298"/>
      <c r="E336" s="298"/>
      <c r="F336" s="298"/>
      <c r="G336" s="299"/>
      <c r="H336" s="303" t="s">
        <v>166</v>
      </c>
      <c r="I336" s="303"/>
      <c r="J336" s="303"/>
      <c r="K336" s="303"/>
      <c r="L336" s="303"/>
      <c r="M336" s="303"/>
      <c r="N336" s="303"/>
      <c r="O336" s="303"/>
      <c r="P336" s="303"/>
      <c r="Q336" s="303"/>
      <c r="R336" s="303"/>
      <c r="S336" s="303"/>
      <c r="T336" s="303"/>
      <c r="U336" s="303"/>
      <c r="V336" s="303"/>
      <c r="W336" s="303"/>
      <c r="X336" s="303"/>
      <c r="Y336" s="303"/>
      <c r="Z336" s="303"/>
      <c r="AA336" s="303"/>
      <c r="AB336" s="303"/>
      <c r="AC336" s="303"/>
      <c r="AD336" s="303"/>
      <c r="AE336" s="304"/>
      <c r="AF336" s="305"/>
      <c r="AG336" s="306"/>
      <c r="AH336" s="293"/>
      <c r="AI336" s="294"/>
      <c r="AJ336" s="295"/>
    </row>
    <row r="337" spans="1:36" ht="28.5" customHeight="1">
      <c r="B337" s="300"/>
      <c r="C337" s="301"/>
      <c r="D337" s="301"/>
      <c r="E337" s="301"/>
      <c r="F337" s="301"/>
      <c r="G337" s="302"/>
      <c r="H337" s="290" t="s">
        <v>2551</v>
      </c>
      <c r="I337" s="291"/>
      <c r="J337" s="291"/>
      <c r="K337" s="291"/>
      <c r="L337" s="291"/>
      <c r="M337" s="291"/>
      <c r="N337" s="291"/>
      <c r="O337" s="291"/>
      <c r="P337" s="291"/>
      <c r="Q337" s="291"/>
      <c r="R337" s="291"/>
      <c r="S337" s="291"/>
      <c r="T337" s="291"/>
      <c r="U337" s="291"/>
      <c r="V337" s="291"/>
      <c r="W337" s="291"/>
      <c r="X337" s="291"/>
      <c r="Y337" s="291"/>
      <c r="Z337" s="291"/>
      <c r="AA337" s="291"/>
      <c r="AB337" s="291"/>
      <c r="AC337" s="291"/>
      <c r="AD337" s="292"/>
      <c r="AE337" s="304"/>
      <c r="AF337" s="305"/>
      <c r="AG337" s="306"/>
      <c r="AH337" s="293"/>
      <c r="AI337" s="294"/>
      <c r="AJ337" s="295"/>
    </row>
    <row r="338" spans="1:36" ht="12.75">
      <c r="B338" s="297">
        <v>3</v>
      </c>
      <c r="C338" s="298"/>
      <c r="D338" s="298"/>
      <c r="E338" s="298"/>
      <c r="F338" s="298"/>
      <c r="G338" s="299"/>
      <c r="H338" s="314" t="s">
        <v>167</v>
      </c>
      <c r="I338" s="315"/>
      <c r="J338" s="315"/>
      <c r="K338" s="315"/>
      <c r="L338" s="315"/>
      <c r="M338" s="315"/>
      <c r="N338" s="315"/>
      <c r="O338" s="315"/>
      <c r="P338" s="315"/>
      <c r="Q338" s="315"/>
      <c r="R338" s="315"/>
      <c r="S338" s="315"/>
      <c r="T338" s="315"/>
      <c r="U338" s="315"/>
      <c r="V338" s="315"/>
      <c r="W338" s="315"/>
      <c r="X338" s="315"/>
      <c r="Y338" s="315"/>
      <c r="Z338" s="315"/>
      <c r="AA338" s="315"/>
      <c r="AB338" s="315"/>
      <c r="AC338" s="315"/>
      <c r="AD338" s="316"/>
      <c r="AE338" s="304"/>
      <c r="AF338" s="305"/>
      <c r="AG338" s="306"/>
      <c r="AH338" s="293"/>
      <c r="AI338" s="294"/>
      <c r="AJ338" s="295"/>
    </row>
    <row r="339" spans="1:36" ht="12.75">
      <c r="B339" s="300"/>
      <c r="C339" s="301"/>
      <c r="D339" s="301"/>
      <c r="E339" s="301"/>
      <c r="F339" s="301"/>
      <c r="G339" s="302"/>
      <c r="H339" s="303" t="s">
        <v>168</v>
      </c>
      <c r="I339" s="303"/>
      <c r="J339" s="303"/>
      <c r="K339" s="303"/>
      <c r="L339" s="303"/>
      <c r="M339" s="303"/>
      <c r="N339" s="303"/>
      <c r="O339" s="303"/>
      <c r="P339" s="303"/>
      <c r="Q339" s="303"/>
      <c r="R339" s="303"/>
      <c r="S339" s="303"/>
      <c r="T339" s="303"/>
      <c r="U339" s="303"/>
      <c r="V339" s="303"/>
      <c r="W339" s="303"/>
      <c r="X339" s="303"/>
      <c r="Y339" s="303"/>
      <c r="Z339" s="303"/>
      <c r="AA339" s="303"/>
      <c r="AB339" s="303"/>
      <c r="AC339" s="303"/>
      <c r="AD339" s="303"/>
      <c r="AE339" s="304"/>
      <c r="AF339" s="305"/>
      <c r="AG339" s="306"/>
      <c r="AH339" s="293"/>
      <c r="AI339" s="294"/>
      <c r="AJ339" s="295"/>
    </row>
    <row r="340" spans="1:36" ht="12.75">
      <c r="B340" s="323"/>
      <c r="C340" s="320"/>
      <c r="D340" s="320"/>
      <c r="E340" s="320"/>
      <c r="F340" s="320"/>
      <c r="G340" s="324"/>
      <c r="H340" s="366" t="s">
        <v>169</v>
      </c>
      <c r="I340" s="367"/>
      <c r="J340" s="367"/>
      <c r="K340" s="367"/>
      <c r="L340" s="367"/>
      <c r="M340" s="367"/>
      <c r="N340" s="367"/>
      <c r="O340" s="367"/>
      <c r="P340" s="367"/>
      <c r="Q340" s="367"/>
      <c r="R340" s="367"/>
      <c r="S340" s="367"/>
      <c r="T340" s="367"/>
      <c r="U340" s="367"/>
      <c r="V340" s="367"/>
      <c r="W340" s="367"/>
      <c r="X340" s="367"/>
      <c r="Y340" s="367"/>
      <c r="Z340" s="367"/>
      <c r="AA340" s="367"/>
      <c r="AB340" s="367"/>
      <c r="AC340" s="367"/>
      <c r="AD340" s="368"/>
      <c r="AE340" s="304"/>
      <c r="AF340" s="305"/>
      <c r="AG340" s="306"/>
      <c r="AH340" s="293"/>
      <c r="AI340" s="294"/>
      <c r="AJ340" s="295"/>
    </row>
    <row r="341" spans="1:36" ht="12.75">
      <c r="B341" s="313">
        <v>4</v>
      </c>
      <c r="C341" s="313"/>
      <c r="D341" s="313"/>
      <c r="E341" s="313"/>
      <c r="F341" s="313"/>
      <c r="G341" s="313"/>
      <c r="H341" s="303" t="str">
        <f>"Is the applicant applying for any scholarship other than "&amp;C16&amp;" Program?"</f>
        <v>Is the applicant applying for any scholarship other than  Program?</v>
      </c>
      <c r="I341" s="303"/>
      <c r="J341" s="303"/>
      <c r="K341" s="303"/>
      <c r="L341" s="303"/>
      <c r="M341" s="303"/>
      <c r="N341" s="303"/>
      <c r="O341" s="303"/>
      <c r="P341" s="303"/>
      <c r="Q341" s="303"/>
      <c r="R341" s="303"/>
      <c r="S341" s="303"/>
      <c r="T341" s="303"/>
      <c r="U341" s="303"/>
      <c r="V341" s="303"/>
      <c r="W341" s="303"/>
      <c r="X341" s="303"/>
      <c r="Y341" s="303"/>
      <c r="Z341" s="303"/>
      <c r="AA341" s="303"/>
      <c r="AB341" s="303"/>
      <c r="AC341" s="303"/>
      <c r="AD341" s="303"/>
      <c r="AE341" s="325" t="str">
        <f>IF(C111="","",IF(C111="Yes","Yes","No"))</f>
        <v/>
      </c>
      <c r="AF341" s="326"/>
      <c r="AG341" s="327"/>
      <c r="AH341" s="293"/>
      <c r="AI341" s="294"/>
      <c r="AJ341" s="295"/>
    </row>
    <row r="342" spans="1:36" ht="12.75">
      <c r="B342" s="297">
        <v>5</v>
      </c>
      <c r="C342" s="298"/>
      <c r="D342" s="298"/>
      <c r="E342" s="298"/>
      <c r="F342" s="298"/>
      <c r="G342" s="299"/>
      <c r="H342" s="366" t="s">
        <v>170</v>
      </c>
      <c r="I342" s="367"/>
      <c r="J342" s="367"/>
      <c r="K342" s="367"/>
      <c r="L342" s="367"/>
      <c r="M342" s="367"/>
      <c r="N342" s="367"/>
      <c r="O342" s="367"/>
      <c r="P342" s="367"/>
      <c r="Q342" s="367"/>
      <c r="R342" s="367"/>
      <c r="S342" s="367"/>
      <c r="T342" s="367"/>
      <c r="U342" s="367"/>
      <c r="V342" s="367"/>
      <c r="W342" s="367"/>
      <c r="X342" s="367"/>
      <c r="Y342" s="367"/>
      <c r="Z342" s="367"/>
      <c r="AA342" s="367"/>
      <c r="AB342" s="367"/>
      <c r="AC342" s="367"/>
      <c r="AD342" s="368"/>
      <c r="AE342" s="304"/>
      <c r="AF342" s="305"/>
      <c r="AG342" s="306"/>
      <c r="AH342" s="293"/>
      <c r="AI342" s="294"/>
      <c r="AJ342" s="295"/>
    </row>
    <row r="343" spans="1:36" ht="24.6" customHeight="1">
      <c r="B343" s="323"/>
      <c r="C343" s="320"/>
      <c r="D343" s="320"/>
      <c r="E343" s="320"/>
      <c r="F343" s="320"/>
      <c r="G343" s="324"/>
      <c r="H343" s="290" t="s">
        <v>171</v>
      </c>
      <c r="I343" s="291"/>
      <c r="J343" s="291"/>
      <c r="K343" s="291"/>
      <c r="L343" s="291"/>
      <c r="M343" s="291"/>
      <c r="N343" s="291"/>
      <c r="O343" s="291"/>
      <c r="P343" s="291"/>
      <c r="Q343" s="291"/>
      <c r="R343" s="291"/>
      <c r="S343" s="291"/>
      <c r="T343" s="291"/>
      <c r="U343" s="291"/>
      <c r="V343" s="291"/>
      <c r="W343" s="291"/>
      <c r="X343" s="291"/>
      <c r="Y343" s="291"/>
      <c r="Z343" s="291"/>
      <c r="AA343" s="291"/>
      <c r="AB343" s="291"/>
      <c r="AC343" s="291"/>
      <c r="AD343" s="292"/>
      <c r="AE343" s="304"/>
      <c r="AF343" s="305"/>
      <c r="AG343" s="306"/>
      <c r="AH343" s="293"/>
      <c r="AI343" s="294"/>
      <c r="AJ343" s="295"/>
    </row>
    <row r="344" spans="1:36" ht="10.9" customHeight="1">
      <c r="B344" s="313">
        <v>6</v>
      </c>
      <c r="C344" s="313"/>
      <c r="D344" s="313"/>
      <c r="E344" s="313"/>
      <c r="F344" s="313"/>
      <c r="G344" s="313"/>
      <c r="H344" s="303" t="s">
        <v>172</v>
      </c>
      <c r="I344" s="303"/>
      <c r="J344" s="303"/>
      <c r="K344" s="303"/>
      <c r="L344" s="303"/>
      <c r="M344" s="303"/>
      <c r="N344" s="303"/>
      <c r="O344" s="303"/>
      <c r="P344" s="303"/>
      <c r="Q344" s="303"/>
      <c r="R344" s="303"/>
      <c r="S344" s="303"/>
      <c r="T344" s="303"/>
      <c r="U344" s="303"/>
      <c r="V344" s="303"/>
      <c r="W344" s="303"/>
      <c r="X344" s="303"/>
      <c r="Y344" s="303"/>
      <c r="Z344" s="303"/>
      <c r="AA344" s="303"/>
      <c r="AB344" s="303"/>
      <c r="AC344" s="303"/>
      <c r="AD344" s="303"/>
      <c r="AE344" s="325"/>
      <c r="AF344" s="326"/>
      <c r="AG344" s="327"/>
      <c r="AH344" s="325"/>
      <c r="AI344" s="326"/>
      <c r="AJ344" s="327"/>
    </row>
    <row r="345" spans="1:36" ht="10.9" customHeight="1">
      <c r="B345" s="313"/>
      <c r="C345" s="313"/>
      <c r="D345" s="313"/>
      <c r="E345" s="313"/>
      <c r="F345" s="313"/>
      <c r="G345" s="313"/>
      <c r="H345" s="303"/>
      <c r="I345" s="303"/>
      <c r="J345" s="303"/>
      <c r="K345" s="303"/>
      <c r="L345" s="303"/>
      <c r="M345" s="303"/>
      <c r="N345" s="303"/>
      <c r="O345" s="303"/>
      <c r="P345" s="303"/>
      <c r="Q345" s="303"/>
      <c r="R345" s="303"/>
      <c r="S345" s="303"/>
      <c r="T345" s="303"/>
      <c r="U345" s="303"/>
      <c r="V345" s="303"/>
      <c r="W345" s="303"/>
      <c r="X345" s="303"/>
      <c r="Y345" s="303"/>
      <c r="Z345" s="303"/>
      <c r="AA345" s="303"/>
      <c r="AB345" s="303"/>
      <c r="AC345" s="303"/>
      <c r="AD345" s="303"/>
      <c r="AE345" s="328"/>
      <c r="AF345" s="329"/>
      <c r="AG345" s="330"/>
      <c r="AH345" s="328"/>
      <c r="AI345" s="329"/>
      <c r="AJ345" s="330"/>
    </row>
    <row r="346" spans="1:36" ht="10.9" customHeight="1">
      <c r="B346" s="313"/>
      <c r="C346" s="313"/>
      <c r="D346" s="313"/>
      <c r="E346" s="313"/>
      <c r="F346" s="313"/>
      <c r="G346" s="313"/>
      <c r="H346" s="303"/>
      <c r="I346" s="303"/>
      <c r="J346" s="303"/>
      <c r="K346" s="303"/>
      <c r="L346" s="303"/>
      <c r="M346" s="303"/>
      <c r="N346" s="303"/>
      <c r="O346" s="303"/>
      <c r="P346" s="303"/>
      <c r="Q346" s="303"/>
      <c r="R346" s="303"/>
      <c r="S346" s="303"/>
      <c r="T346" s="303"/>
      <c r="U346" s="303"/>
      <c r="V346" s="303"/>
      <c r="W346" s="303"/>
      <c r="X346" s="303"/>
      <c r="Y346" s="303"/>
      <c r="Z346" s="303"/>
      <c r="AA346" s="303"/>
      <c r="AB346" s="303"/>
      <c r="AC346" s="303"/>
      <c r="AD346" s="303"/>
      <c r="AE346" s="331"/>
      <c r="AF346" s="332"/>
      <c r="AG346" s="333"/>
      <c r="AH346" s="331"/>
      <c r="AI346" s="332"/>
      <c r="AJ346" s="333"/>
    </row>
    <row r="347" spans="1:36" ht="12.75">
      <c r="B347" s="337">
        <v>7</v>
      </c>
      <c r="C347" s="338"/>
      <c r="D347" s="338"/>
      <c r="E347" s="338"/>
      <c r="F347" s="338"/>
      <c r="G347" s="339"/>
      <c r="H347" s="290" t="s">
        <v>173</v>
      </c>
      <c r="I347" s="291"/>
      <c r="J347" s="291"/>
      <c r="K347" s="291"/>
      <c r="L347" s="291"/>
      <c r="M347" s="291"/>
      <c r="N347" s="291"/>
      <c r="O347" s="291"/>
      <c r="P347" s="291"/>
      <c r="Q347" s="291"/>
      <c r="R347" s="291"/>
      <c r="S347" s="291"/>
      <c r="T347" s="291"/>
      <c r="U347" s="291"/>
      <c r="V347" s="291"/>
      <c r="W347" s="291"/>
      <c r="X347" s="291"/>
      <c r="Y347" s="291"/>
      <c r="Z347" s="291"/>
      <c r="AA347" s="291"/>
      <c r="AB347" s="291"/>
      <c r="AC347" s="291"/>
      <c r="AD347" s="292"/>
      <c r="AE347" s="304"/>
      <c r="AF347" s="305"/>
      <c r="AG347" s="306"/>
      <c r="AH347" s="325"/>
      <c r="AI347" s="326"/>
      <c r="AJ347" s="327"/>
    </row>
    <row r="348" spans="1:36" ht="10.9" customHeight="1">
      <c r="A348" s="180"/>
      <c r="B348" s="298" t="s">
        <v>174</v>
      </c>
      <c r="C348" s="298"/>
      <c r="D348" s="298"/>
      <c r="E348" s="298"/>
      <c r="F348" s="298"/>
      <c r="G348" s="298"/>
      <c r="H348" s="314" t="s">
        <v>175</v>
      </c>
      <c r="I348" s="315"/>
      <c r="J348" s="315"/>
      <c r="K348" s="315"/>
      <c r="L348" s="315"/>
      <c r="M348" s="315"/>
      <c r="N348" s="315"/>
      <c r="O348" s="315"/>
      <c r="P348" s="315"/>
      <c r="Q348" s="315"/>
      <c r="R348" s="315"/>
      <c r="S348" s="315"/>
      <c r="T348" s="315"/>
      <c r="U348" s="315"/>
      <c r="V348" s="315"/>
      <c r="W348" s="315"/>
      <c r="X348" s="315"/>
      <c r="Y348" s="315"/>
      <c r="Z348" s="315"/>
      <c r="AA348" s="315"/>
      <c r="AB348" s="315"/>
      <c r="AC348" s="315"/>
      <c r="AD348" s="316"/>
      <c r="AE348" s="343"/>
      <c r="AF348" s="321"/>
      <c r="AG348" s="344"/>
      <c r="AH348" s="297"/>
      <c r="AI348" s="298"/>
      <c r="AJ348" s="299"/>
    </row>
    <row r="349" spans="1:36" ht="10.9" customHeight="1">
      <c r="A349" s="180"/>
      <c r="B349" s="301"/>
      <c r="C349" s="301"/>
      <c r="D349" s="301"/>
      <c r="E349" s="301"/>
      <c r="F349" s="301"/>
      <c r="G349" s="301"/>
      <c r="H349" s="340"/>
      <c r="I349" s="341"/>
      <c r="J349" s="341"/>
      <c r="K349" s="341"/>
      <c r="L349" s="341"/>
      <c r="M349" s="341"/>
      <c r="N349" s="341"/>
      <c r="O349" s="341"/>
      <c r="P349" s="341"/>
      <c r="Q349" s="341"/>
      <c r="R349" s="341"/>
      <c r="S349" s="341"/>
      <c r="T349" s="341"/>
      <c r="U349" s="341"/>
      <c r="V349" s="341"/>
      <c r="W349" s="341"/>
      <c r="X349" s="341"/>
      <c r="Y349" s="341"/>
      <c r="Z349" s="341"/>
      <c r="AA349" s="341"/>
      <c r="AB349" s="341"/>
      <c r="AC349" s="341"/>
      <c r="AD349" s="342"/>
      <c r="AE349" s="345"/>
      <c r="AF349" s="346"/>
      <c r="AG349" s="347"/>
      <c r="AH349" s="300"/>
      <c r="AI349" s="301"/>
      <c r="AJ349" s="302"/>
    </row>
    <row r="350" spans="1:36" ht="10.9" customHeight="1">
      <c r="A350" s="180"/>
      <c r="B350" s="301"/>
      <c r="C350" s="301"/>
      <c r="D350" s="301"/>
      <c r="E350" s="301"/>
      <c r="F350" s="301"/>
      <c r="G350" s="301"/>
      <c r="H350" s="317"/>
      <c r="I350" s="318"/>
      <c r="J350" s="318"/>
      <c r="K350" s="318"/>
      <c r="L350" s="318"/>
      <c r="M350" s="318"/>
      <c r="N350" s="318"/>
      <c r="O350" s="318"/>
      <c r="P350" s="318"/>
      <c r="Q350" s="318"/>
      <c r="R350" s="318"/>
      <c r="S350" s="318"/>
      <c r="T350" s="318"/>
      <c r="U350" s="318"/>
      <c r="V350" s="318"/>
      <c r="W350" s="318"/>
      <c r="X350" s="318"/>
      <c r="Y350" s="318"/>
      <c r="Z350" s="318"/>
      <c r="AA350" s="318"/>
      <c r="AB350" s="318"/>
      <c r="AC350" s="318"/>
      <c r="AD350" s="319"/>
      <c r="AE350" s="348"/>
      <c r="AF350" s="322"/>
      <c r="AG350" s="349"/>
      <c r="AH350" s="323"/>
      <c r="AI350" s="320"/>
      <c r="AJ350" s="324"/>
    </row>
    <row r="351" spans="1:36" ht="10.9" customHeight="1">
      <c r="A351" s="180"/>
      <c r="B351" s="301"/>
      <c r="C351" s="301"/>
      <c r="D351" s="301"/>
      <c r="E351" s="301"/>
      <c r="F351" s="301"/>
      <c r="G351" s="301"/>
      <c r="H351" s="314" t="s">
        <v>176</v>
      </c>
      <c r="I351" s="315"/>
      <c r="J351" s="315"/>
      <c r="K351" s="315"/>
      <c r="L351" s="315"/>
      <c r="M351" s="315"/>
      <c r="N351" s="315"/>
      <c r="O351" s="315"/>
      <c r="P351" s="315"/>
      <c r="Q351" s="315"/>
      <c r="R351" s="315"/>
      <c r="S351" s="315"/>
      <c r="T351" s="315"/>
      <c r="U351" s="315"/>
      <c r="V351" s="315"/>
      <c r="W351" s="315"/>
      <c r="X351" s="315"/>
      <c r="Y351" s="315"/>
      <c r="Z351" s="315"/>
      <c r="AA351" s="315"/>
      <c r="AB351" s="315"/>
      <c r="AC351" s="315"/>
      <c r="AD351" s="316"/>
      <c r="AE351" s="321"/>
      <c r="AF351" s="321"/>
      <c r="AG351" s="321"/>
      <c r="AH351" s="297"/>
      <c r="AI351" s="298"/>
      <c r="AJ351" s="299"/>
    </row>
    <row r="352" spans="1:36" ht="10.9" customHeight="1">
      <c r="A352" s="180"/>
      <c r="B352" s="320"/>
      <c r="C352" s="320"/>
      <c r="D352" s="320"/>
      <c r="E352" s="320"/>
      <c r="F352" s="320"/>
      <c r="G352" s="320"/>
      <c r="H352" s="317"/>
      <c r="I352" s="318"/>
      <c r="J352" s="318"/>
      <c r="K352" s="318"/>
      <c r="L352" s="318"/>
      <c r="M352" s="318"/>
      <c r="N352" s="318"/>
      <c r="O352" s="318"/>
      <c r="P352" s="318"/>
      <c r="Q352" s="318"/>
      <c r="R352" s="318"/>
      <c r="S352" s="318"/>
      <c r="T352" s="318"/>
      <c r="U352" s="318"/>
      <c r="V352" s="318"/>
      <c r="W352" s="318"/>
      <c r="X352" s="318"/>
      <c r="Y352" s="318"/>
      <c r="Z352" s="318"/>
      <c r="AA352" s="318"/>
      <c r="AB352" s="318"/>
      <c r="AC352" s="318"/>
      <c r="AD352" s="319"/>
      <c r="AE352" s="322"/>
      <c r="AF352" s="322"/>
      <c r="AG352" s="322"/>
      <c r="AH352" s="323"/>
      <c r="AI352" s="320"/>
      <c r="AJ352" s="324"/>
    </row>
    <row r="353" spans="2:36" ht="9" customHeight="1">
      <c r="C353" s="64"/>
      <c r="D353" s="64"/>
      <c r="E353" s="64"/>
      <c r="F353" s="64"/>
      <c r="G353" s="64"/>
      <c r="H353" s="71"/>
      <c r="I353" s="70"/>
      <c r="J353" s="70"/>
      <c r="K353" s="70"/>
      <c r="L353" s="70"/>
      <c r="M353" s="70"/>
      <c r="N353" s="70"/>
      <c r="O353" s="70"/>
      <c r="P353" s="70"/>
      <c r="Q353" s="70"/>
      <c r="R353" s="70"/>
      <c r="S353" s="70"/>
      <c r="T353" s="70"/>
      <c r="U353" s="70"/>
      <c r="V353" s="70"/>
      <c r="W353" s="70"/>
      <c r="X353" s="70"/>
      <c r="Y353" s="70"/>
      <c r="Z353" s="70"/>
      <c r="AA353" s="70"/>
      <c r="AB353" s="70"/>
      <c r="AC353" s="70"/>
      <c r="AD353" s="70"/>
      <c r="AE353" s="70"/>
      <c r="AF353" s="70"/>
      <c r="AG353" s="70"/>
      <c r="AH353" s="64"/>
      <c r="AI353" s="64"/>
      <c r="AJ353" s="64"/>
    </row>
    <row r="354" spans="2:36" ht="12.75">
      <c r="B354" s="351" t="s">
        <v>177</v>
      </c>
      <c r="C354" s="351"/>
      <c r="D354" s="351"/>
      <c r="E354" s="351"/>
      <c r="F354" s="351"/>
      <c r="G354" s="351"/>
      <c r="H354" s="351"/>
      <c r="I354" s="351"/>
      <c r="J354" s="351"/>
      <c r="K354" s="351"/>
      <c r="L354" s="351"/>
      <c r="M354" s="351"/>
      <c r="N354" s="351"/>
      <c r="O354" s="351"/>
      <c r="P354" s="351"/>
      <c r="Q354" s="351"/>
      <c r="R354" s="351"/>
      <c r="S354" s="351"/>
      <c r="T354" s="351"/>
      <c r="U354" s="351"/>
      <c r="V354" s="351"/>
      <c r="W354" s="351"/>
      <c r="X354" s="351"/>
      <c r="Y354" s="351"/>
      <c r="Z354" s="351"/>
      <c r="AA354" s="351"/>
      <c r="AB354" s="351"/>
      <c r="AC354" s="351"/>
      <c r="AD354" s="351"/>
      <c r="AE354" s="351"/>
      <c r="AF354" s="351"/>
      <c r="AG354" s="351"/>
      <c r="AH354" s="352"/>
      <c r="AI354" s="352"/>
      <c r="AJ354" s="352"/>
    </row>
    <row r="355" spans="2:36" ht="12.75">
      <c r="B355" s="334" t="s">
        <v>157</v>
      </c>
      <c r="C355" s="335"/>
      <c r="D355" s="335"/>
      <c r="E355" s="335"/>
      <c r="F355" s="335"/>
      <c r="G355" s="336"/>
      <c r="H355" s="334" t="s">
        <v>158</v>
      </c>
      <c r="I355" s="335"/>
      <c r="J355" s="335"/>
      <c r="K355" s="335"/>
      <c r="L355" s="335"/>
      <c r="M355" s="335"/>
      <c r="N355" s="335"/>
      <c r="O355" s="335"/>
      <c r="P355" s="335"/>
      <c r="Q355" s="335"/>
      <c r="R355" s="335"/>
      <c r="S355" s="335"/>
      <c r="T355" s="335"/>
      <c r="U355" s="335"/>
      <c r="V355" s="335"/>
      <c r="W355" s="335"/>
      <c r="X355" s="335"/>
      <c r="Y355" s="335"/>
      <c r="Z355" s="335"/>
      <c r="AA355" s="335"/>
      <c r="AB355" s="335"/>
      <c r="AC355" s="335"/>
      <c r="AD355" s="336"/>
      <c r="AE355" s="334" t="s">
        <v>159</v>
      </c>
      <c r="AF355" s="335"/>
      <c r="AG355" s="336"/>
      <c r="AH355" s="334" t="s">
        <v>160</v>
      </c>
      <c r="AI355" s="335"/>
      <c r="AJ355" s="336"/>
    </row>
    <row r="356" spans="2:36" ht="12.75">
      <c r="B356" s="293">
        <v>1</v>
      </c>
      <c r="C356" s="294"/>
      <c r="D356" s="294"/>
      <c r="E356" s="294"/>
      <c r="F356" s="294"/>
      <c r="G356" s="295"/>
      <c r="H356" s="287" t="s">
        <v>178</v>
      </c>
      <c r="I356" s="288"/>
      <c r="J356" s="288"/>
      <c r="K356" s="288"/>
      <c r="L356" s="288"/>
      <c r="M356" s="288"/>
      <c r="N356" s="288"/>
      <c r="O356" s="288"/>
      <c r="P356" s="288"/>
      <c r="Q356" s="288"/>
      <c r="R356" s="288"/>
      <c r="S356" s="288"/>
      <c r="T356" s="288"/>
      <c r="U356" s="288"/>
      <c r="V356" s="288"/>
      <c r="W356" s="288"/>
      <c r="X356" s="288"/>
      <c r="Y356" s="288"/>
      <c r="Z356" s="288"/>
      <c r="AA356" s="288"/>
      <c r="AB356" s="288"/>
      <c r="AC356" s="288"/>
      <c r="AD356" s="289"/>
      <c r="AE356" s="293"/>
      <c r="AF356" s="294"/>
      <c r="AG356" s="295"/>
      <c r="AH356" s="293"/>
      <c r="AI356" s="294"/>
      <c r="AJ356" s="295"/>
    </row>
    <row r="357" spans="2:36" ht="12.75">
      <c r="B357" s="293">
        <v>5</v>
      </c>
      <c r="C357" s="294"/>
      <c r="D357" s="294"/>
      <c r="E357" s="294"/>
      <c r="F357" s="294"/>
      <c r="G357" s="295"/>
      <c r="H357" s="287" t="s">
        <v>179</v>
      </c>
      <c r="I357" s="288"/>
      <c r="J357" s="288"/>
      <c r="K357" s="288"/>
      <c r="L357" s="288"/>
      <c r="M357" s="288"/>
      <c r="N357" s="288"/>
      <c r="O357" s="288"/>
      <c r="P357" s="288"/>
      <c r="Q357" s="288"/>
      <c r="R357" s="288"/>
      <c r="S357" s="288"/>
      <c r="T357" s="288"/>
      <c r="U357" s="288"/>
      <c r="V357" s="288"/>
      <c r="W357" s="288"/>
      <c r="X357" s="288"/>
      <c r="Y357" s="288"/>
      <c r="Z357" s="288"/>
      <c r="AA357" s="288"/>
      <c r="AB357" s="288"/>
      <c r="AC357" s="288"/>
      <c r="AD357" s="289"/>
      <c r="AE357" s="293"/>
      <c r="AF357" s="294"/>
      <c r="AG357" s="295"/>
      <c r="AH357" s="293"/>
      <c r="AI357" s="294"/>
      <c r="AJ357" s="295"/>
    </row>
    <row r="358" spans="2:36" ht="12.75">
      <c r="B358" s="293">
        <v>8</v>
      </c>
      <c r="C358" s="294"/>
      <c r="D358" s="294"/>
      <c r="E358" s="294"/>
      <c r="F358" s="294"/>
      <c r="G358" s="295"/>
      <c r="H358" s="287" t="s">
        <v>180</v>
      </c>
      <c r="I358" s="288"/>
      <c r="J358" s="288"/>
      <c r="K358" s="288"/>
      <c r="L358" s="288"/>
      <c r="M358" s="288"/>
      <c r="N358" s="288"/>
      <c r="O358" s="288"/>
      <c r="P358" s="288"/>
      <c r="Q358" s="288"/>
      <c r="R358" s="288"/>
      <c r="S358" s="288"/>
      <c r="T358" s="288"/>
      <c r="U358" s="288"/>
      <c r="V358" s="288"/>
      <c r="W358" s="288"/>
      <c r="X358" s="288"/>
      <c r="Y358" s="288"/>
      <c r="Z358" s="288"/>
      <c r="AA358" s="288"/>
      <c r="AB358" s="288"/>
      <c r="AC358" s="288"/>
      <c r="AD358" s="289"/>
      <c r="AE358" s="293"/>
      <c r="AF358" s="294"/>
      <c r="AG358" s="295"/>
      <c r="AH358" s="293"/>
      <c r="AI358" s="294"/>
      <c r="AJ358" s="295"/>
    </row>
    <row r="359" spans="2:36" ht="10.9" customHeight="1">
      <c r="B359" s="297" t="s">
        <v>181</v>
      </c>
      <c r="C359" s="298"/>
      <c r="D359" s="298"/>
      <c r="E359" s="298"/>
      <c r="F359" s="298"/>
      <c r="G359" s="299"/>
      <c r="H359" s="350" t="s">
        <v>182</v>
      </c>
      <c r="I359" s="350"/>
      <c r="J359" s="350"/>
      <c r="K359" s="350"/>
      <c r="L359" s="350"/>
      <c r="M359" s="350"/>
      <c r="N359" s="350"/>
      <c r="O359" s="350"/>
      <c r="P359" s="350"/>
      <c r="Q359" s="350"/>
      <c r="R359" s="350"/>
      <c r="S359" s="350"/>
      <c r="T359" s="350"/>
      <c r="U359" s="350"/>
      <c r="V359" s="350"/>
      <c r="W359" s="350"/>
      <c r="X359" s="350"/>
      <c r="Y359" s="350"/>
      <c r="Z359" s="350"/>
      <c r="AA359" s="350"/>
      <c r="AB359" s="350"/>
      <c r="AC359" s="350"/>
      <c r="AD359" s="350"/>
      <c r="AE359" s="325"/>
      <c r="AF359" s="326"/>
      <c r="AG359" s="327"/>
      <c r="AH359" s="325"/>
      <c r="AI359" s="326"/>
      <c r="AJ359" s="327"/>
    </row>
    <row r="360" spans="2:36" ht="10.9" customHeight="1">
      <c r="B360" s="300"/>
      <c r="C360" s="301"/>
      <c r="D360" s="301"/>
      <c r="E360" s="301"/>
      <c r="F360" s="301"/>
      <c r="G360" s="302"/>
      <c r="H360" s="350"/>
      <c r="I360" s="350"/>
      <c r="J360" s="350"/>
      <c r="K360" s="350"/>
      <c r="L360" s="350"/>
      <c r="M360" s="350"/>
      <c r="N360" s="350"/>
      <c r="O360" s="350"/>
      <c r="P360" s="350"/>
      <c r="Q360" s="350"/>
      <c r="R360" s="350"/>
      <c r="S360" s="350"/>
      <c r="T360" s="350"/>
      <c r="U360" s="350"/>
      <c r="V360" s="350"/>
      <c r="W360" s="350"/>
      <c r="X360" s="350"/>
      <c r="Y360" s="350"/>
      <c r="Z360" s="350"/>
      <c r="AA360" s="350"/>
      <c r="AB360" s="350"/>
      <c r="AC360" s="350"/>
      <c r="AD360" s="350"/>
      <c r="AE360" s="328"/>
      <c r="AF360" s="329"/>
      <c r="AG360" s="330"/>
      <c r="AH360" s="328"/>
      <c r="AI360" s="329"/>
      <c r="AJ360" s="330"/>
    </row>
    <row r="361" spans="2:36" ht="10.9" customHeight="1">
      <c r="B361" s="300"/>
      <c r="C361" s="301"/>
      <c r="D361" s="301"/>
      <c r="E361" s="301"/>
      <c r="F361" s="301"/>
      <c r="G361" s="302"/>
      <c r="H361" s="350"/>
      <c r="I361" s="350"/>
      <c r="J361" s="350"/>
      <c r="K361" s="350"/>
      <c r="L361" s="350"/>
      <c r="M361" s="350"/>
      <c r="N361" s="350"/>
      <c r="O361" s="350"/>
      <c r="P361" s="350"/>
      <c r="Q361" s="350"/>
      <c r="R361" s="350"/>
      <c r="S361" s="350"/>
      <c r="T361" s="350"/>
      <c r="U361" s="350"/>
      <c r="V361" s="350"/>
      <c r="W361" s="350"/>
      <c r="X361" s="350"/>
      <c r="Y361" s="350"/>
      <c r="Z361" s="350"/>
      <c r="AA361" s="350"/>
      <c r="AB361" s="350"/>
      <c r="AC361" s="350"/>
      <c r="AD361" s="350"/>
      <c r="AE361" s="331"/>
      <c r="AF361" s="332"/>
      <c r="AG361" s="333"/>
      <c r="AH361" s="331"/>
      <c r="AI361" s="332"/>
      <c r="AJ361" s="333"/>
    </row>
    <row r="362" spans="2:36" ht="12.75">
      <c r="B362" s="300"/>
      <c r="C362" s="301"/>
      <c r="D362" s="301"/>
      <c r="E362" s="301"/>
      <c r="F362" s="301"/>
      <c r="G362" s="302"/>
      <c r="H362" s="350" t="s">
        <v>183</v>
      </c>
      <c r="I362" s="350"/>
      <c r="J362" s="350"/>
      <c r="K362" s="350"/>
      <c r="L362" s="350"/>
      <c r="M362" s="350"/>
      <c r="N362" s="350"/>
      <c r="O362" s="350"/>
      <c r="P362" s="350"/>
      <c r="Q362" s="350"/>
      <c r="R362" s="350"/>
      <c r="S362" s="350"/>
      <c r="T362" s="350"/>
      <c r="U362" s="350"/>
      <c r="V362" s="350"/>
      <c r="W362" s="350"/>
      <c r="X362" s="350"/>
      <c r="Y362" s="350"/>
      <c r="Z362" s="350"/>
      <c r="AA362" s="350"/>
      <c r="AB362" s="350"/>
      <c r="AC362" s="350"/>
      <c r="AD362" s="350"/>
      <c r="AE362" s="293"/>
      <c r="AF362" s="294"/>
      <c r="AG362" s="295"/>
      <c r="AH362" s="293"/>
      <c r="AI362" s="294"/>
      <c r="AJ362" s="295"/>
    </row>
    <row r="363" spans="2:36" ht="12.75">
      <c r="B363" s="323"/>
      <c r="C363" s="320"/>
      <c r="D363" s="320"/>
      <c r="E363" s="320"/>
      <c r="F363" s="320"/>
      <c r="G363" s="324"/>
      <c r="H363" s="350" t="s">
        <v>184</v>
      </c>
      <c r="I363" s="350"/>
      <c r="J363" s="350"/>
      <c r="K363" s="350"/>
      <c r="L363" s="350"/>
      <c r="M363" s="350"/>
      <c r="N363" s="350"/>
      <c r="O363" s="350"/>
      <c r="P363" s="350"/>
      <c r="Q363" s="350"/>
      <c r="R363" s="350"/>
      <c r="S363" s="350"/>
      <c r="T363" s="350"/>
      <c r="U363" s="350"/>
      <c r="V363" s="350"/>
      <c r="W363" s="350"/>
      <c r="X363" s="350"/>
      <c r="Y363" s="350"/>
      <c r="Z363" s="350"/>
      <c r="AA363" s="350"/>
      <c r="AB363" s="350"/>
      <c r="AC363" s="350"/>
      <c r="AD363" s="350"/>
      <c r="AE363" s="293"/>
      <c r="AF363" s="294"/>
      <c r="AG363" s="295"/>
      <c r="AH363" s="293"/>
      <c r="AI363" s="294"/>
      <c r="AJ363" s="295"/>
    </row>
    <row r="364" spans="2:36" ht="12.75">
      <c r="B364" s="297" t="s">
        <v>185</v>
      </c>
      <c r="C364" s="298"/>
      <c r="D364" s="298"/>
      <c r="E364" s="298"/>
      <c r="F364" s="298"/>
      <c r="G364" s="299"/>
      <c r="H364" s="350" t="s">
        <v>186</v>
      </c>
      <c r="I364" s="350"/>
      <c r="J364" s="350"/>
      <c r="K364" s="350"/>
      <c r="L364" s="350"/>
      <c r="M364" s="350"/>
      <c r="N364" s="350"/>
      <c r="O364" s="350"/>
      <c r="P364" s="350"/>
      <c r="Q364" s="350"/>
      <c r="R364" s="350"/>
      <c r="S364" s="350"/>
      <c r="T364" s="350"/>
      <c r="U364" s="350"/>
      <c r="V364" s="350"/>
      <c r="W364" s="350"/>
      <c r="X364" s="350"/>
      <c r="Y364" s="350"/>
      <c r="Z364" s="350"/>
      <c r="AA364" s="350"/>
      <c r="AB364" s="350"/>
      <c r="AC364" s="350"/>
      <c r="AD364" s="350"/>
      <c r="AE364" s="293"/>
      <c r="AF364" s="294"/>
      <c r="AG364" s="295"/>
      <c r="AH364" s="293"/>
      <c r="AI364" s="294"/>
      <c r="AJ364" s="295"/>
    </row>
    <row r="365" spans="2:36" ht="12.75">
      <c r="B365" s="300"/>
      <c r="C365" s="301"/>
      <c r="D365" s="301"/>
      <c r="E365" s="301"/>
      <c r="F365" s="301"/>
      <c r="G365" s="302"/>
      <c r="H365" s="350" t="s">
        <v>183</v>
      </c>
      <c r="I365" s="350"/>
      <c r="J365" s="350"/>
      <c r="K365" s="350"/>
      <c r="L365" s="350"/>
      <c r="M365" s="350"/>
      <c r="N365" s="350"/>
      <c r="O365" s="350"/>
      <c r="P365" s="350"/>
      <c r="Q365" s="350"/>
      <c r="R365" s="350"/>
      <c r="S365" s="350"/>
      <c r="T365" s="350"/>
      <c r="U365" s="350"/>
      <c r="V365" s="350"/>
      <c r="W365" s="350"/>
      <c r="X365" s="350"/>
      <c r="Y365" s="350"/>
      <c r="Z365" s="350"/>
      <c r="AA365" s="350"/>
      <c r="AB365" s="350"/>
      <c r="AC365" s="350"/>
      <c r="AD365" s="350"/>
      <c r="AE365" s="293"/>
      <c r="AF365" s="294"/>
      <c r="AG365" s="295"/>
      <c r="AH365" s="293"/>
      <c r="AI365" s="294"/>
      <c r="AJ365" s="295"/>
    </row>
    <row r="366" spans="2:36" ht="12.75">
      <c r="B366" s="323"/>
      <c r="C366" s="320"/>
      <c r="D366" s="320"/>
      <c r="E366" s="320"/>
      <c r="F366" s="320"/>
      <c r="G366" s="324"/>
      <c r="H366" s="350" t="s">
        <v>187</v>
      </c>
      <c r="I366" s="350"/>
      <c r="J366" s="350"/>
      <c r="K366" s="350"/>
      <c r="L366" s="350"/>
      <c r="M366" s="350"/>
      <c r="N366" s="350"/>
      <c r="O366" s="350"/>
      <c r="P366" s="350"/>
      <c r="Q366" s="350"/>
      <c r="R366" s="350"/>
      <c r="S366" s="350"/>
      <c r="T366" s="350"/>
      <c r="U366" s="350"/>
      <c r="V366" s="350"/>
      <c r="W366" s="350"/>
      <c r="X366" s="350"/>
      <c r="Y366" s="350"/>
      <c r="Z366" s="350"/>
      <c r="AA366" s="350"/>
      <c r="AB366" s="350"/>
      <c r="AC366" s="350"/>
      <c r="AD366" s="350"/>
      <c r="AE366" s="293"/>
      <c r="AF366" s="294"/>
      <c r="AG366" s="295"/>
      <c r="AH366" s="293"/>
      <c r="AI366" s="294"/>
      <c r="AJ366" s="295"/>
    </row>
    <row r="367" spans="2:36" ht="12.75">
      <c r="B367" s="297" t="s">
        <v>188</v>
      </c>
      <c r="C367" s="298"/>
      <c r="D367" s="298"/>
      <c r="E367" s="298"/>
      <c r="F367" s="298"/>
      <c r="G367" s="299"/>
      <c r="H367" s="350" t="s">
        <v>189</v>
      </c>
      <c r="I367" s="350"/>
      <c r="J367" s="350"/>
      <c r="K367" s="350"/>
      <c r="L367" s="350"/>
      <c r="M367" s="350"/>
      <c r="N367" s="350"/>
      <c r="O367" s="350"/>
      <c r="P367" s="350"/>
      <c r="Q367" s="350"/>
      <c r="R367" s="350"/>
      <c r="S367" s="350"/>
      <c r="T367" s="350"/>
      <c r="U367" s="350"/>
      <c r="V367" s="350"/>
      <c r="W367" s="350"/>
      <c r="X367" s="350"/>
      <c r="Y367" s="350"/>
      <c r="Z367" s="350"/>
      <c r="AA367" s="350"/>
      <c r="AB367" s="350"/>
      <c r="AC367" s="350"/>
      <c r="AD367" s="350"/>
      <c r="AE367" s="293"/>
      <c r="AF367" s="294"/>
      <c r="AG367" s="295"/>
      <c r="AH367" s="293"/>
      <c r="AI367" s="294"/>
      <c r="AJ367" s="295"/>
    </row>
    <row r="368" spans="2:36" ht="12.75">
      <c r="B368" s="323"/>
      <c r="C368" s="320"/>
      <c r="D368" s="320"/>
      <c r="E368" s="320"/>
      <c r="F368" s="320"/>
      <c r="G368" s="324"/>
      <c r="H368" s="350" t="s">
        <v>184</v>
      </c>
      <c r="I368" s="350"/>
      <c r="J368" s="350"/>
      <c r="K368" s="350"/>
      <c r="L368" s="350"/>
      <c r="M368" s="350"/>
      <c r="N368" s="350"/>
      <c r="O368" s="350"/>
      <c r="P368" s="350"/>
      <c r="Q368" s="350"/>
      <c r="R368" s="350"/>
      <c r="S368" s="350"/>
      <c r="T368" s="350"/>
      <c r="U368" s="350"/>
      <c r="V368" s="350"/>
      <c r="W368" s="350"/>
      <c r="X368" s="350"/>
      <c r="Y368" s="350"/>
      <c r="Z368" s="350"/>
      <c r="AA368" s="350"/>
      <c r="AB368" s="350"/>
      <c r="AC368" s="350"/>
      <c r="AD368" s="350"/>
      <c r="AE368" s="293"/>
      <c r="AF368" s="294"/>
      <c r="AG368" s="295"/>
      <c r="AH368" s="293"/>
      <c r="AI368" s="294"/>
      <c r="AJ368" s="295"/>
    </row>
    <row r="369" spans="2:37" ht="12.75">
      <c r="B369" s="293" t="s">
        <v>190</v>
      </c>
      <c r="C369" s="294"/>
      <c r="D369" s="294"/>
      <c r="E369" s="294"/>
      <c r="F369" s="294"/>
      <c r="G369" s="295"/>
      <c r="H369" s="356" t="s">
        <v>191</v>
      </c>
      <c r="I369" s="356"/>
      <c r="J369" s="356"/>
      <c r="K369" s="356"/>
      <c r="L369" s="356"/>
      <c r="M369" s="356"/>
      <c r="N369" s="356"/>
      <c r="O369" s="356"/>
      <c r="P369" s="356"/>
      <c r="Q369" s="356"/>
      <c r="R369" s="356"/>
      <c r="S369" s="356"/>
      <c r="T369" s="356"/>
      <c r="U369" s="356"/>
      <c r="V369" s="356"/>
      <c r="W369" s="356"/>
      <c r="X369" s="356"/>
      <c r="Y369" s="356"/>
      <c r="Z369" s="356"/>
      <c r="AA369" s="356"/>
      <c r="AB369" s="356"/>
      <c r="AC369" s="356"/>
      <c r="AD369" s="356"/>
      <c r="AE369" s="293"/>
      <c r="AF369" s="294"/>
      <c r="AG369" s="295"/>
      <c r="AH369" s="293"/>
      <c r="AI369" s="294"/>
      <c r="AJ369" s="295"/>
    </row>
    <row r="370" spans="2:37" ht="8.4499999999999993" customHeight="1">
      <c r="W370" s="72"/>
      <c r="X370" s="72"/>
      <c r="Y370" s="72"/>
      <c r="Z370" s="72"/>
      <c r="AA370" s="72"/>
      <c r="AB370" s="72"/>
      <c r="AC370" s="72"/>
      <c r="AD370" s="72"/>
      <c r="AE370" s="72"/>
      <c r="AF370" s="72"/>
      <c r="AG370" s="72"/>
      <c r="AH370" s="72"/>
      <c r="AI370" s="72"/>
      <c r="AJ370" s="72"/>
      <c r="AK370" s="72"/>
    </row>
    <row r="371" spans="2:37" ht="15" customHeight="1">
      <c r="B371" s="352" t="s">
        <v>192</v>
      </c>
      <c r="C371" s="352"/>
      <c r="D371" s="352"/>
      <c r="E371" s="352"/>
      <c r="F371" s="352"/>
      <c r="G371" s="352"/>
      <c r="H371" s="352"/>
      <c r="I371" s="352"/>
      <c r="J371" s="352"/>
      <c r="K371" s="352"/>
      <c r="L371" s="352"/>
      <c r="M371" s="352"/>
      <c r="N371" s="352"/>
      <c r="O371" s="352"/>
      <c r="P371" s="352"/>
      <c r="Q371" s="352"/>
      <c r="R371" s="352"/>
      <c r="S371" s="352"/>
      <c r="T371" s="352"/>
      <c r="U371" s="352"/>
      <c r="V371" s="352"/>
      <c r="W371" s="352"/>
      <c r="X371" s="352"/>
      <c r="Y371" s="352"/>
      <c r="Z371" s="352"/>
      <c r="AA371" s="352"/>
      <c r="AB371" s="352"/>
      <c r="AC371" s="352"/>
      <c r="AD371" s="352"/>
      <c r="AE371" s="352"/>
      <c r="AF371" s="352"/>
      <c r="AG371" s="352"/>
      <c r="AH371" s="352"/>
      <c r="AI371" s="352"/>
      <c r="AJ371" s="352"/>
      <c r="AK371" s="72"/>
    </row>
    <row r="372" spans="2:37" ht="12.75">
      <c r="B372" s="357" t="s">
        <v>157</v>
      </c>
      <c r="C372" s="357"/>
      <c r="D372" s="357" t="s">
        <v>158</v>
      </c>
      <c r="E372" s="357"/>
      <c r="F372" s="357"/>
      <c r="G372" s="357"/>
      <c r="H372" s="357"/>
      <c r="I372" s="357"/>
      <c r="J372" s="357"/>
      <c r="K372" s="357"/>
      <c r="L372" s="357"/>
      <c r="M372" s="357"/>
      <c r="N372" s="357"/>
      <c r="O372" s="357"/>
      <c r="P372" s="357"/>
      <c r="Q372" s="357"/>
      <c r="R372" s="357"/>
      <c r="S372" s="357"/>
      <c r="T372" s="357"/>
      <c r="U372" s="357"/>
      <c r="V372" s="357"/>
      <c r="W372" s="357"/>
      <c r="X372" s="357"/>
      <c r="Y372" s="357"/>
      <c r="Z372" s="357"/>
      <c r="AA372" s="357"/>
      <c r="AB372" s="357"/>
      <c r="AC372" s="357"/>
      <c r="AD372" s="357"/>
      <c r="AE372" s="357" t="s">
        <v>159</v>
      </c>
      <c r="AF372" s="357"/>
      <c r="AG372" s="357"/>
      <c r="AH372" s="363" t="s">
        <v>160</v>
      </c>
      <c r="AI372" s="364"/>
      <c r="AJ372" s="365"/>
      <c r="AK372" s="72"/>
    </row>
    <row r="373" spans="2:37" ht="111" customHeight="1">
      <c r="B373" s="353" t="s">
        <v>161</v>
      </c>
      <c r="C373" s="353"/>
      <c r="D373" s="354" t="s">
        <v>193</v>
      </c>
      <c r="E373" s="354"/>
      <c r="F373" s="354"/>
      <c r="G373" s="354"/>
      <c r="H373" s="354"/>
      <c r="I373" s="354"/>
      <c r="J373" s="354"/>
      <c r="K373" s="354"/>
      <c r="L373" s="354"/>
      <c r="M373" s="354"/>
      <c r="N373" s="354"/>
      <c r="O373" s="354"/>
      <c r="P373" s="354"/>
      <c r="Q373" s="354"/>
      <c r="R373" s="354"/>
      <c r="S373" s="354"/>
      <c r="T373" s="354"/>
      <c r="U373" s="354"/>
      <c r="V373" s="354"/>
      <c r="W373" s="354"/>
      <c r="X373" s="354"/>
      <c r="Y373" s="354"/>
      <c r="Z373" s="354"/>
      <c r="AA373" s="354"/>
      <c r="AB373" s="354"/>
      <c r="AC373" s="354"/>
      <c r="AD373" s="354"/>
      <c r="AE373" s="355"/>
      <c r="AF373" s="355"/>
      <c r="AG373" s="355"/>
      <c r="AH373" s="360"/>
      <c r="AI373" s="361"/>
      <c r="AJ373" s="362"/>
      <c r="AK373" s="72"/>
    </row>
    <row r="374" spans="2:37" ht="15" customHeight="1">
      <c r="B374" s="73"/>
      <c r="C374" s="73"/>
      <c r="D374" s="73"/>
      <c r="E374" s="73"/>
      <c r="F374" s="73"/>
      <c r="G374" s="73"/>
      <c r="H374" s="74"/>
      <c r="I374" s="73"/>
      <c r="J374" s="73"/>
      <c r="K374" s="73"/>
      <c r="L374" s="73"/>
      <c r="M374" s="73"/>
      <c r="N374" s="75"/>
      <c r="O374" s="75"/>
      <c r="P374" s="73"/>
      <c r="Q374" s="73"/>
      <c r="R374" s="73"/>
      <c r="S374" s="73"/>
      <c r="T374" s="73"/>
      <c r="U374" s="73"/>
      <c r="V374" s="358" t="str">
        <f>$J$26&amp;IF($J$28&lt;&gt;""," "&amp;$J$28,"")&amp;" "&amp;$J$24</f>
        <v xml:space="preserve"> </v>
      </c>
      <c r="W374" s="358"/>
      <c r="X374" s="358"/>
      <c r="Y374" s="358"/>
      <c r="Z374" s="358"/>
      <c r="AA374" s="358"/>
      <c r="AB374" s="358"/>
      <c r="AC374" s="358"/>
      <c r="AD374" s="358"/>
      <c r="AE374" s="358"/>
      <c r="AF374" s="358"/>
      <c r="AG374" s="358"/>
      <c r="AH374" s="358"/>
      <c r="AI374" s="358"/>
      <c r="AJ374" s="358"/>
      <c r="AK374" s="72"/>
    </row>
    <row r="375" spans="2:37" ht="15" customHeight="1">
      <c r="N375" s="38"/>
      <c r="O375" s="38"/>
      <c r="P375" s="69" t="s">
        <v>152</v>
      </c>
      <c r="Q375" s="69"/>
      <c r="R375" s="69"/>
      <c r="S375" s="69"/>
      <c r="T375" s="69"/>
      <c r="U375" s="69"/>
      <c r="V375" s="359"/>
      <c r="W375" s="359"/>
      <c r="X375" s="359"/>
      <c r="Y375" s="359"/>
      <c r="Z375" s="359"/>
      <c r="AA375" s="359"/>
      <c r="AB375" s="359"/>
      <c r="AC375" s="359"/>
      <c r="AD375" s="359"/>
      <c r="AE375" s="359"/>
      <c r="AF375" s="359"/>
      <c r="AG375" s="359"/>
      <c r="AH375" s="359"/>
      <c r="AI375" s="359"/>
      <c r="AJ375" s="359"/>
      <c r="AK375" s="72"/>
    </row>
  </sheetData>
  <sheetProtection selectLockedCells="1"/>
  <mergeCells count="594">
    <mergeCell ref="O83:R84"/>
    <mergeCell ref="I85:N86"/>
    <mergeCell ref="Y71:Z72"/>
    <mergeCell ref="AA71:AE74"/>
    <mergeCell ref="B332:G335"/>
    <mergeCell ref="H332:AD333"/>
    <mergeCell ref="AE332:AG333"/>
    <mergeCell ref="H334:AD334"/>
    <mergeCell ref="W83:AJ95"/>
    <mergeCell ref="N185:Y186"/>
    <mergeCell ref="K185:M185"/>
    <mergeCell ref="K186:M186"/>
    <mergeCell ref="C76:AJ77"/>
    <mergeCell ref="C78:H80"/>
    <mergeCell ref="I78:AJ80"/>
    <mergeCell ref="C83:H93"/>
    <mergeCell ref="I83:N84"/>
    <mergeCell ref="L82:AJ82"/>
    <mergeCell ref="T83:V95"/>
    <mergeCell ref="C144:K145"/>
    <mergeCell ref="L144:AJ145"/>
    <mergeCell ref="B135:AJ135"/>
    <mergeCell ref="C138:K139"/>
    <mergeCell ref="L138:V139"/>
    <mergeCell ref="W67:W68"/>
    <mergeCell ref="X67:X68"/>
    <mergeCell ref="Y67:Z68"/>
    <mergeCell ref="AA67:AE70"/>
    <mergeCell ref="U69:V70"/>
    <mergeCell ref="W69:W70"/>
    <mergeCell ref="X69:X70"/>
    <mergeCell ref="Y69:Z70"/>
    <mergeCell ref="C69:Q70"/>
    <mergeCell ref="U67:V68"/>
    <mergeCell ref="R67:T70"/>
    <mergeCell ref="AH330:AJ330"/>
    <mergeCell ref="AH331:AJ331"/>
    <mergeCell ref="AH332:AJ333"/>
    <mergeCell ref="AH334:AJ334"/>
    <mergeCell ref="AH335:AJ335"/>
    <mergeCell ref="AH336:AJ336"/>
    <mergeCell ref="AH337:AJ337"/>
    <mergeCell ref="AE334:AG334"/>
    <mergeCell ref="H335:AD335"/>
    <mergeCell ref="AE335:AG335"/>
    <mergeCell ref="B2:AI2"/>
    <mergeCell ref="B3:AI3"/>
    <mergeCell ref="C298:AJ305"/>
    <mergeCell ref="C306:AJ311"/>
    <mergeCell ref="AF59:AJ62"/>
    <mergeCell ref="AF63:AJ66"/>
    <mergeCell ref="M20:N21"/>
    <mergeCell ref="O20:P21"/>
    <mergeCell ref="Q20:R21"/>
    <mergeCell ref="S20:T21"/>
    <mergeCell ref="C24:I25"/>
    <mergeCell ref="J24:AJ25"/>
    <mergeCell ref="AG30:AG31"/>
    <mergeCell ref="C32:I33"/>
    <mergeCell ref="J32:T33"/>
    <mergeCell ref="U32:Y33"/>
    <mergeCell ref="Z32:AJ33"/>
    <mergeCell ref="C26:I27"/>
    <mergeCell ref="J26:AJ27"/>
    <mergeCell ref="C28:I29"/>
    <mergeCell ref="J28:AJ29"/>
    <mergeCell ref="C30:I31"/>
    <mergeCell ref="W71:W72"/>
    <mergeCell ref="X71:X72"/>
    <mergeCell ref="J30:T31"/>
    <mergeCell ref="U30:Y31"/>
    <mergeCell ref="AD30:AF31"/>
    <mergeCell ref="AH30:AJ31"/>
    <mergeCell ref="P4:Y4"/>
    <mergeCell ref="C6:AJ12"/>
    <mergeCell ref="B13:AJ13"/>
    <mergeCell ref="AE15:AJ22"/>
    <mergeCell ref="C20:D21"/>
    <mergeCell ref="G20:H21"/>
    <mergeCell ref="I20:J21"/>
    <mergeCell ref="K20:L21"/>
    <mergeCell ref="C16:T17"/>
    <mergeCell ref="AE4:AI5"/>
    <mergeCell ref="Z30:AB31"/>
    <mergeCell ref="AC30:AC31"/>
    <mergeCell ref="E20:F21"/>
    <mergeCell ref="C38:I39"/>
    <mergeCell ref="J38:T39"/>
    <mergeCell ref="U38:Y39"/>
    <mergeCell ref="C40:I41"/>
    <mergeCell ref="J40:Y41"/>
    <mergeCell ref="Z40:AC41"/>
    <mergeCell ref="AD40:AJ41"/>
    <mergeCell ref="C34:I35"/>
    <mergeCell ref="J34:AJ35"/>
    <mergeCell ref="C36:I37"/>
    <mergeCell ref="J36:T37"/>
    <mergeCell ref="U36:Y37"/>
    <mergeCell ref="AD36:AJ37"/>
    <mergeCell ref="Z36:AC36"/>
    <mergeCell ref="Z37:AC37"/>
    <mergeCell ref="Z38:AC38"/>
    <mergeCell ref="AD38:AJ39"/>
    <mergeCell ref="Z39:AC39"/>
    <mergeCell ref="C44:H45"/>
    <mergeCell ref="I44:Y45"/>
    <mergeCell ref="Z44:AD45"/>
    <mergeCell ref="AE44:AJ45"/>
    <mergeCell ref="C46:H47"/>
    <mergeCell ref="I46:O47"/>
    <mergeCell ref="P46:R47"/>
    <mergeCell ref="Z46:AB47"/>
    <mergeCell ref="AC46:AJ47"/>
    <mergeCell ref="S46:U46"/>
    <mergeCell ref="V46:Y47"/>
    <mergeCell ref="S47:U47"/>
    <mergeCell ref="B55:AJ55"/>
    <mergeCell ref="R57:T58"/>
    <mergeCell ref="U57:Z58"/>
    <mergeCell ref="AA57:AE58"/>
    <mergeCell ref="C57:Q57"/>
    <mergeCell ref="C58:Q58"/>
    <mergeCell ref="V52:AJ52"/>
    <mergeCell ref="C48:H49"/>
    <mergeCell ref="I48:Y49"/>
    <mergeCell ref="Z48:AD49"/>
    <mergeCell ref="AE48:AJ49"/>
    <mergeCell ref="C50:H51"/>
    <mergeCell ref="I50:O51"/>
    <mergeCell ref="P50:R51"/>
    <mergeCell ref="Z50:AB51"/>
    <mergeCell ref="AC50:AJ51"/>
    <mergeCell ref="AF57:AJ58"/>
    <mergeCell ref="S50:U50"/>
    <mergeCell ref="V50:Y51"/>
    <mergeCell ref="S51:U51"/>
    <mergeCell ref="W59:W60"/>
    <mergeCell ref="X59:X60"/>
    <mergeCell ref="Y59:Z60"/>
    <mergeCell ref="AA59:AE62"/>
    <mergeCell ref="U61:V62"/>
    <mergeCell ref="W61:W62"/>
    <mergeCell ref="X61:X62"/>
    <mergeCell ref="Y61:Z62"/>
    <mergeCell ref="R59:T62"/>
    <mergeCell ref="U59:V60"/>
    <mergeCell ref="W63:W64"/>
    <mergeCell ref="X63:X64"/>
    <mergeCell ref="Y63:Z64"/>
    <mergeCell ref="AA63:AE66"/>
    <mergeCell ref="U65:V66"/>
    <mergeCell ref="W65:W66"/>
    <mergeCell ref="X65:X66"/>
    <mergeCell ref="Y65:Z66"/>
    <mergeCell ref="R63:T66"/>
    <mergeCell ref="U63:V64"/>
    <mergeCell ref="AF67:AJ70"/>
    <mergeCell ref="O91:R93"/>
    <mergeCell ref="C100:K101"/>
    <mergeCell ref="L100:R101"/>
    <mergeCell ref="C94:K95"/>
    <mergeCell ref="L94:R95"/>
    <mergeCell ref="C98:K99"/>
    <mergeCell ref="L99:M99"/>
    <mergeCell ref="N99:O99"/>
    <mergeCell ref="P99:R99"/>
    <mergeCell ref="L98:M98"/>
    <mergeCell ref="N98:O98"/>
    <mergeCell ref="P98:R98"/>
    <mergeCell ref="U73:V74"/>
    <mergeCell ref="W73:W74"/>
    <mergeCell ref="X73:X74"/>
    <mergeCell ref="Y73:Z74"/>
    <mergeCell ref="C71:Q72"/>
    <mergeCell ref="R71:T74"/>
    <mergeCell ref="U71:V72"/>
    <mergeCell ref="C73:Q74"/>
    <mergeCell ref="C96:K97"/>
    <mergeCell ref="L96:R97"/>
    <mergeCell ref="AF71:AJ74"/>
    <mergeCell ref="W138:AA139"/>
    <mergeCell ref="AB138:AJ139"/>
    <mergeCell ref="Z119:AD120"/>
    <mergeCell ref="AE119:AF120"/>
    <mergeCell ref="AG119:AG120"/>
    <mergeCell ref="C140:K141"/>
    <mergeCell ref="L140:AJ141"/>
    <mergeCell ref="C142:K143"/>
    <mergeCell ref="L142:AJ143"/>
    <mergeCell ref="C127:G132"/>
    <mergeCell ref="Z123:AJ124"/>
    <mergeCell ref="T123:Y124"/>
    <mergeCell ref="N123:S124"/>
    <mergeCell ref="H123:M124"/>
    <mergeCell ref="N121:AJ122"/>
    <mergeCell ref="H121:M122"/>
    <mergeCell ref="C121:G126"/>
    <mergeCell ref="AH125:AJ126"/>
    <mergeCell ref="H131:M132"/>
    <mergeCell ref="N127:AJ128"/>
    <mergeCell ref="T119:U120"/>
    <mergeCell ref="V119:V120"/>
    <mergeCell ref="AH119:AJ120"/>
    <mergeCell ref="AE131:AF132"/>
    <mergeCell ref="C148:H149"/>
    <mergeCell ref="I148:O149"/>
    <mergeCell ref="P148:R149"/>
    <mergeCell ref="Z148:AB149"/>
    <mergeCell ref="AC148:AJ149"/>
    <mergeCell ref="U146:AA147"/>
    <mergeCell ref="AB146:AC147"/>
    <mergeCell ref="AD146:AD147"/>
    <mergeCell ref="AE146:AF147"/>
    <mergeCell ref="AG146:AG147"/>
    <mergeCell ref="C146:K147"/>
    <mergeCell ref="L146:M147"/>
    <mergeCell ref="N146:N147"/>
    <mergeCell ref="O146:P147"/>
    <mergeCell ref="Q146:Q147"/>
    <mergeCell ref="R146:T147"/>
    <mergeCell ref="S148:U148"/>
    <mergeCell ref="S149:U149"/>
    <mergeCell ref="V148:Y149"/>
    <mergeCell ref="AH146:AJ147"/>
    <mergeCell ref="C155:C156"/>
    <mergeCell ref="D157:K157"/>
    <mergeCell ref="L152:R152"/>
    <mergeCell ref="S152:AJ152"/>
    <mergeCell ref="L153:R153"/>
    <mergeCell ref="S153:AJ153"/>
    <mergeCell ref="L154:R154"/>
    <mergeCell ref="S154:AJ154"/>
    <mergeCell ref="C151:K151"/>
    <mergeCell ref="L151:R151"/>
    <mergeCell ref="S151:AJ151"/>
    <mergeCell ref="L157:R157"/>
    <mergeCell ref="S157:AJ157"/>
    <mergeCell ref="C152:C154"/>
    <mergeCell ref="D152:K154"/>
    <mergeCell ref="L155:R156"/>
    <mergeCell ref="S155:AJ156"/>
    <mergeCell ref="D155:K156"/>
    <mergeCell ref="C170:D170"/>
    <mergeCell ref="G170:AJ170"/>
    <mergeCell ref="C175:AJ176"/>
    <mergeCell ref="L161:R161"/>
    <mergeCell ref="S161:AJ161"/>
    <mergeCell ref="L162:R162"/>
    <mergeCell ref="S162:AJ162"/>
    <mergeCell ref="C167:D167"/>
    <mergeCell ref="G167:AJ167"/>
    <mergeCell ref="C165:AJ165"/>
    <mergeCell ref="C158:C162"/>
    <mergeCell ref="D158:K162"/>
    <mergeCell ref="L158:R158"/>
    <mergeCell ref="S158:AJ158"/>
    <mergeCell ref="L159:R159"/>
    <mergeCell ref="S159:AJ159"/>
    <mergeCell ref="L160:R160"/>
    <mergeCell ref="S160:AJ160"/>
    <mergeCell ref="C168:D168"/>
    <mergeCell ref="G168:AJ168"/>
    <mergeCell ref="E167:F167"/>
    <mergeCell ref="E168:F168"/>
    <mergeCell ref="E169:F169"/>
    <mergeCell ref="E170:F170"/>
    <mergeCell ref="C215:L218"/>
    <mergeCell ref="M215:R218"/>
    <mergeCell ref="S215:W218"/>
    <mergeCell ref="X215:Z216"/>
    <mergeCell ref="C171:D171"/>
    <mergeCell ref="G171:AJ171"/>
    <mergeCell ref="C172:D172"/>
    <mergeCell ref="G172:AJ172"/>
    <mergeCell ref="C177:J178"/>
    <mergeCell ref="K177:S178"/>
    <mergeCell ref="T177:Y178"/>
    <mergeCell ref="Z177:AJ178"/>
    <mergeCell ref="B205:AJ205"/>
    <mergeCell ref="C207:AJ208"/>
    <mergeCell ref="C209:L210"/>
    <mergeCell ref="M209:R210"/>
    <mergeCell ref="S209:W210"/>
    <mergeCell ref="X209:Z210"/>
    <mergeCell ref="AA209:AF210"/>
    <mergeCell ref="AG209:AI210"/>
    <mergeCell ref="AJ209:AJ210"/>
    <mergeCell ref="C179:J180"/>
    <mergeCell ref="K179:Y180"/>
    <mergeCell ref="Z179:AJ188"/>
    <mergeCell ref="M211:R214"/>
    <mergeCell ref="S211:W214"/>
    <mergeCell ref="X211:Z212"/>
    <mergeCell ref="AA211:AB212"/>
    <mergeCell ref="AC211:AC212"/>
    <mergeCell ref="AD211:AD212"/>
    <mergeCell ref="C181:J182"/>
    <mergeCell ref="K181:Y182"/>
    <mergeCell ref="C183:J184"/>
    <mergeCell ref="K183:Y184"/>
    <mergeCell ref="C185:J186"/>
    <mergeCell ref="C187:J188"/>
    <mergeCell ref="K187:Y188"/>
    <mergeCell ref="C193:AJ194"/>
    <mergeCell ref="C195:J196"/>
    <mergeCell ref="K195:S196"/>
    <mergeCell ref="T195:Y196"/>
    <mergeCell ref="AE211:AF212"/>
    <mergeCell ref="AG211:AI214"/>
    <mergeCell ref="C201:J202"/>
    <mergeCell ref="K201:Y202"/>
    <mergeCell ref="Z197:AJ202"/>
    <mergeCell ref="Z195:AJ196"/>
    <mergeCell ref="C197:J198"/>
    <mergeCell ref="AJ215:AJ218"/>
    <mergeCell ref="X217:Z218"/>
    <mergeCell ref="AA217:AB218"/>
    <mergeCell ref="AC217:AC218"/>
    <mergeCell ref="AD217:AD218"/>
    <mergeCell ref="AE217:AF218"/>
    <mergeCell ref="AE213:AF214"/>
    <mergeCell ref="AA215:AB216"/>
    <mergeCell ref="AC215:AC216"/>
    <mergeCell ref="AA213:AB214"/>
    <mergeCell ref="AC213:AC214"/>
    <mergeCell ref="AD213:AD214"/>
    <mergeCell ref="AD223:AD224"/>
    <mergeCell ref="AE223:AF224"/>
    <mergeCell ref="AG223:AI226"/>
    <mergeCell ref="AJ211:AJ214"/>
    <mergeCell ref="X213:Z214"/>
    <mergeCell ref="C219:L222"/>
    <mergeCell ref="M219:R222"/>
    <mergeCell ref="S219:W222"/>
    <mergeCell ref="X219:Z220"/>
    <mergeCell ref="AA219:AB220"/>
    <mergeCell ref="AC219:AC220"/>
    <mergeCell ref="AD215:AD216"/>
    <mergeCell ref="AE215:AF216"/>
    <mergeCell ref="AG215:AI218"/>
    <mergeCell ref="AD219:AD220"/>
    <mergeCell ref="AE219:AF220"/>
    <mergeCell ref="AG219:AI222"/>
    <mergeCell ref="AJ219:AJ222"/>
    <mergeCell ref="X221:Z222"/>
    <mergeCell ref="AA221:AB222"/>
    <mergeCell ref="AC221:AC222"/>
    <mergeCell ref="AD221:AD222"/>
    <mergeCell ref="AE221:AF222"/>
    <mergeCell ref="C211:L214"/>
    <mergeCell ref="AJ227:AJ230"/>
    <mergeCell ref="X229:Z230"/>
    <mergeCell ref="AA229:AB230"/>
    <mergeCell ref="AC229:AC230"/>
    <mergeCell ref="AD229:AD230"/>
    <mergeCell ref="AE229:AF230"/>
    <mergeCell ref="C223:L226"/>
    <mergeCell ref="M223:R226"/>
    <mergeCell ref="S223:W226"/>
    <mergeCell ref="X223:Z224"/>
    <mergeCell ref="AA223:AB224"/>
    <mergeCell ref="AC223:AC224"/>
    <mergeCell ref="C227:L230"/>
    <mergeCell ref="M227:R230"/>
    <mergeCell ref="S227:W230"/>
    <mergeCell ref="X227:Z228"/>
    <mergeCell ref="AA227:AB228"/>
    <mergeCell ref="AC227:AC228"/>
    <mergeCell ref="AJ223:AJ226"/>
    <mergeCell ref="X225:Z226"/>
    <mergeCell ref="AA225:AB226"/>
    <mergeCell ref="AC225:AC226"/>
    <mergeCell ref="AD225:AD226"/>
    <mergeCell ref="AE225:AF226"/>
    <mergeCell ref="C231:L234"/>
    <mergeCell ref="M231:R234"/>
    <mergeCell ref="S231:W234"/>
    <mergeCell ref="X231:Z232"/>
    <mergeCell ref="AA231:AB232"/>
    <mergeCell ref="AC231:AC232"/>
    <mergeCell ref="AD227:AD228"/>
    <mergeCell ref="AE227:AF228"/>
    <mergeCell ref="AG227:AI230"/>
    <mergeCell ref="AD231:AD232"/>
    <mergeCell ref="AE231:AF232"/>
    <mergeCell ref="AG231:AI234"/>
    <mergeCell ref="AJ231:AJ234"/>
    <mergeCell ref="X233:Z234"/>
    <mergeCell ref="AA233:AB234"/>
    <mergeCell ref="AC233:AC234"/>
    <mergeCell ref="AD233:AD234"/>
    <mergeCell ref="AE233:AF234"/>
    <mergeCell ref="AJ235:AJ238"/>
    <mergeCell ref="X237:Z238"/>
    <mergeCell ref="AA237:AB238"/>
    <mergeCell ref="AC237:AC238"/>
    <mergeCell ref="AD237:AD238"/>
    <mergeCell ref="AE237:AF238"/>
    <mergeCell ref="AC235:AC236"/>
    <mergeCell ref="C235:L238"/>
    <mergeCell ref="M235:R238"/>
    <mergeCell ref="S235:W238"/>
    <mergeCell ref="X235:Z236"/>
    <mergeCell ref="AA235:AB236"/>
    <mergeCell ref="AD235:AD236"/>
    <mergeCell ref="AE235:AF236"/>
    <mergeCell ref="AG235:AI238"/>
    <mergeCell ref="D239:AA240"/>
    <mergeCell ref="C273:AJ287"/>
    <mergeCell ref="C288:AJ297"/>
    <mergeCell ref="D245:AJ246"/>
    <mergeCell ref="P324:AJ325"/>
    <mergeCell ref="B327:AJ327"/>
    <mergeCell ref="B249:AJ249"/>
    <mergeCell ref="C251:AJ251"/>
    <mergeCell ref="B329:AJ329"/>
    <mergeCell ref="C252:AJ272"/>
    <mergeCell ref="C312:AJ316"/>
    <mergeCell ref="V321:AJ321"/>
    <mergeCell ref="T323:AJ323"/>
    <mergeCell ref="AE341:AG341"/>
    <mergeCell ref="B342:G343"/>
    <mergeCell ref="H342:AD342"/>
    <mergeCell ref="AE342:AG342"/>
    <mergeCell ref="H340:AD340"/>
    <mergeCell ref="AE340:AG340"/>
    <mergeCell ref="AH341:AJ341"/>
    <mergeCell ref="AH342:AJ342"/>
    <mergeCell ref="AH343:AJ343"/>
    <mergeCell ref="B338:G340"/>
    <mergeCell ref="H338:AD338"/>
    <mergeCell ref="AE338:AG338"/>
    <mergeCell ref="H339:AD339"/>
    <mergeCell ref="AE339:AG339"/>
    <mergeCell ref="AE343:AG343"/>
    <mergeCell ref="B364:G366"/>
    <mergeCell ref="B358:G358"/>
    <mergeCell ref="B357:G357"/>
    <mergeCell ref="V374:AJ375"/>
    <mergeCell ref="H367:AD367"/>
    <mergeCell ref="AE367:AG367"/>
    <mergeCell ref="H368:AD368"/>
    <mergeCell ref="AE368:AG368"/>
    <mergeCell ref="H357:AD357"/>
    <mergeCell ref="AE357:AG357"/>
    <mergeCell ref="AE363:AG363"/>
    <mergeCell ref="AE365:AG365"/>
    <mergeCell ref="H366:AD366"/>
    <mergeCell ref="AE366:AG366"/>
    <mergeCell ref="H364:AD364"/>
    <mergeCell ref="AE364:AG364"/>
    <mergeCell ref="H365:AD365"/>
    <mergeCell ref="AH373:AJ373"/>
    <mergeCell ref="AH372:AJ372"/>
    <mergeCell ref="AH363:AJ363"/>
    <mergeCell ref="AH364:AJ364"/>
    <mergeCell ref="H359:AD361"/>
    <mergeCell ref="H355:AD355"/>
    <mergeCell ref="AH357:AJ357"/>
    <mergeCell ref="AH359:AJ361"/>
    <mergeCell ref="AH362:AJ362"/>
    <mergeCell ref="AE362:AG362"/>
    <mergeCell ref="AH356:AJ356"/>
    <mergeCell ref="AE359:AG361"/>
    <mergeCell ref="H362:AD362"/>
    <mergeCell ref="AH358:AJ358"/>
    <mergeCell ref="AE358:AG358"/>
    <mergeCell ref="B373:C373"/>
    <mergeCell ref="D373:AD373"/>
    <mergeCell ref="AE373:AG373"/>
    <mergeCell ref="B369:G369"/>
    <mergeCell ref="H369:AD369"/>
    <mergeCell ref="AE369:AG369"/>
    <mergeCell ref="B367:G368"/>
    <mergeCell ref="B371:AJ371"/>
    <mergeCell ref="AH367:AJ367"/>
    <mergeCell ref="B372:C372"/>
    <mergeCell ref="D372:AD372"/>
    <mergeCell ref="AE372:AG372"/>
    <mergeCell ref="AH368:AJ368"/>
    <mergeCell ref="AH369:AJ369"/>
    <mergeCell ref="AH365:AJ365"/>
    <mergeCell ref="AH366:AJ366"/>
    <mergeCell ref="H351:AD352"/>
    <mergeCell ref="B348:G352"/>
    <mergeCell ref="AE351:AG352"/>
    <mergeCell ref="AH351:AJ352"/>
    <mergeCell ref="H344:AD346"/>
    <mergeCell ref="AE344:AG346"/>
    <mergeCell ref="AE355:AG355"/>
    <mergeCell ref="AH344:AJ346"/>
    <mergeCell ref="B347:G347"/>
    <mergeCell ref="H347:AD347"/>
    <mergeCell ref="AE347:AG347"/>
    <mergeCell ref="AH347:AJ347"/>
    <mergeCell ref="AH348:AJ350"/>
    <mergeCell ref="H348:AD350"/>
    <mergeCell ref="AE348:AG350"/>
    <mergeCell ref="B344:G346"/>
    <mergeCell ref="AE356:AG356"/>
    <mergeCell ref="AH355:AJ355"/>
    <mergeCell ref="B359:G363"/>
    <mergeCell ref="H363:AD363"/>
    <mergeCell ref="B354:AJ354"/>
    <mergeCell ref="B355:G355"/>
    <mergeCell ref="K197:Y198"/>
    <mergeCell ref="C199:J200"/>
    <mergeCell ref="K199:Y200"/>
    <mergeCell ref="H358:AD358"/>
    <mergeCell ref="H343:AD343"/>
    <mergeCell ref="B356:G356"/>
    <mergeCell ref="H356:AD356"/>
    <mergeCell ref="C318:AJ318"/>
    <mergeCell ref="B336:G337"/>
    <mergeCell ref="H336:AD336"/>
    <mergeCell ref="AE336:AG336"/>
    <mergeCell ref="H337:AD337"/>
    <mergeCell ref="AE337:AG337"/>
    <mergeCell ref="B330:G330"/>
    <mergeCell ref="H330:AD330"/>
    <mergeCell ref="AE330:AG330"/>
    <mergeCell ref="B331:G331"/>
    <mergeCell ref="H331:AD331"/>
    <mergeCell ref="AE331:AG331"/>
    <mergeCell ref="AH338:AJ338"/>
    <mergeCell ref="AH339:AJ339"/>
    <mergeCell ref="AH340:AJ340"/>
    <mergeCell ref="B341:G341"/>
    <mergeCell ref="H341:AD341"/>
    <mergeCell ref="O87:R88"/>
    <mergeCell ref="I89:N90"/>
    <mergeCell ref="O89:R90"/>
    <mergeCell ref="I91:N93"/>
    <mergeCell ref="H117:M118"/>
    <mergeCell ref="N117:S118"/>
    <mergeCell ref="T117:Y118"/>
    <mergeCell ref="Z117:AJ118"/>
    <mergeCell ref="AH107:AJ108"/>
    <mergeCell ref="AG107:AG108"/>
    <mergeCell ref="C110:AJ110"/>
    <mergeCell ref="C115:G120"/>
    <mergeCell ref="H115:M116"/>
    <mergeCell ref="H119:M120"/>
    <mergeCell ref="N119:S120"/>
    <mergeCell ref="W119:Y120"/>
    <mergeCell ref="N115:AJ116"/>
    <mergeCell ref="AG131:AG132"/>
    <mergeCell ref="AH131:AJ132"/>
    <mergeCell ref="C169:D169"/>
    <mergeCell ref="G169:AJ169"/>
    <mergeCell ref="C59:Q60"/>
    <mergeCell ref="C61:Q62"/>
    <mergeCell ref="C63:Q64"/>
    <mergeCell ref="C65:Q66"/>
    <mergeCell ref="C67:Q68"/>
    <mergeCell ref="C111:G112"/>
    <mergeCell ref="H111:M112"/>
    <mergeCell ref="N111:AJ112"/>
    <mergeCell ref="C105:G108"/>
    <mergeCell ref="H105:M106"/>
    <mergeCell ref="N105:AJ106"/>
    <mergeCell ref="H107:M108"/>
    <mergeCell ref="N107:S108"/>
    <mergeCell ref="T107:U108"/>
    <mergeCell ref="V107:V108"/>
    <mergeCell ref="W107:Y108"/>
    <mergeCell ref="Z107:AD108"/>
    <mergeCell ref="AE107:AF108"/>
    <mergeCell ref="O85:R86"/>
    <mergeCell ref="I87:N88"/>
    <mergeCell ref="E171:F171"/>
    <mergeCell ref="E172:F172"/>
    <mergeCell ref="C166:D166"/>
    <mergeCell ref="E166:F166"/>
    <mergeCell ref="G166:AJ166"/>
    <mergeCell ref="B192:AJ192"/>
    <mergeCell ref="H125:M126"/>
    <mergeCell ref="N125:S126"/>
    <mergeCell ref="T125:U126"/>
    <mergeCell ref="V125:V126"/>
    <mergeCell ref="W125:Y126"/>
    <mergeCell ref="Z125:AD126"/>
    <mergeCell ref="AE125:AF126"/>
    <mergeCell ref="AG125:AG126"/>
    <mergeCell ref="Z129:AJ130"/>
    <mergeCell ref="T129:Y130"/>
    <mergeCell ref="N129:S130"/>
    <mergeCell ref="H129:M130"/>
    <mergeCell ref="H127:M128"/>
    <mergeCell ref="N131:S132"/>
    <mergeCell ref="T131:U132"/>
    <mergeCell ref="V131:V132"/>
    <mergeCell ref="W131:Y132"/>
    <mergeCell ref="Z131:AD132"/>
  </mergeCells>
  <phoneticPr fontId="1"/>
  <conditionalFormatting sqref="J24 AH146">
    <cfRule type="expression" dxfId="236" priority="756">
      <formula>J24=""</formula>
    </cfRule>
  </conditionalFormatting>
  <conditionalFormatting sqref="J26">
    <cfRule type="expression" dxfId="235" priority="755">
      <formula>J26=""</formula>
    </cfRule>
  </conditionalFormatting>
  <conditionalFormatting sqref="Z30:AB31">
    <cfRule type="expression" dxfId="234" priority="754">
      <formula>$Z$30=""</formula>
    </cfRule>
  </conditionalFormatting>
  <conditionalFormatting sqref="AD30:AF31">
    <cfRule type="expression" dxfId="233" priority="753">
      <formula>$AD$30=""</formula>
    </cfRule>
  </conditionalFormatting>
  <conditionalFormatting sqref="J36">
    <cfRule type="expression" dxfId="232" priority="750">
      <formula>J36=""</formula>
    </cfRule>
  </conditionalFormatting>
  <conditionalFormatting sqref="J38">
    <cfRule type="expression" dxfId="231" priority="751">
      <formula>J38=""</formula>
    </cfRule>
  </conditionalFormatting>
  <conditionalFormatting sqref="J34">
    <cfRule type="expression" dxfId="230" priority="749">
      <formula>J34=""</formula>
    </cfRule>
  </conditionalFormatting>
  <conditionalFormatting sqref="L140 L142">
    <cfRule type="expression" dxfId="229" priority="748">
      <formula>L140=""</formula>
    </cfRule>
  </conditionalFormatting>
  <conditionalFormatting sqref="L144">
    <cfRule type="expression" dxfId="228" priority="747">
      <formula>L144=""</formula>
    </cfRule>
  </conditionalFormatting>
  <conditionalFormatting sqref="L146:M147">
    <cfRule type="expression" dxfId="227" priority="746">
      <formula>L146=""</formula>
    </cfRule>
  </conditionalFormatting>
  <conditionalFormatting sqref="O146:P147">
    <cfRule type="expression" dxfId="226" priority="745">
      <formula>O146=""</formula>
    </cfRule>
  </conditionalFormatting>
  <conditionalFormatting sqref="R146:T147">
    <cfRule type="expression" dxfId="225" priority="744">
      <formula>R146=""</formula>
    </cfRule>
  </conditionalFormatting>
  <conditionalFormatting sqref="AB146:AC147">
    <cfRule type="expression" dxfId="224" priority="743">
      <formula>AB146=""</formula>
    </cfRule>
  </conditionalFormatting>
  <conditionalFormatting sqref="AE146:AF147">
    <cfRule type="expression" dxfId="223" priority="742">
      <formula>AE146=""</formula>
    </cfRule>
  </conditionalFormatting>
  <conditionalFormatting sqref="I148:O149">
    <cfRule type="expression" dxfId="222" priority="452" stopIfTrue="1">
      <formula>$L$138="Self-employed"</formula>
    </cfRule>
    <cfRule type="expression" dxfId="221" priority="457" stopIfTrue="1">
      <formula>$L$138="Fresh Graduate"</formula>
    </cfRule>
    <cfRule type="expression" dxfId="220" priority="468" stopIfTrue="1">
      <formula>$L$138="Unemployed"</formula>
    </cfRule>
    <cfRule type="expression" dxfId="219" priority="740">
      <formula>I148=""</formula>
    </cfRule>
  </conditionalFormatting>
  <conditionalFormatting sqref="AC148:AJ149 V148">
    <cfRule type="expression" dxfId="218" priority="455" stopIfTrue="1">
      <formula>$L$138="Self-employed"</formula>
    </cfRule>
    <cfRule type="expression" dxfId="217" priority="456" stopIfTrue="1">
      <formula>$L$138="Fresh Graduate"</formula>
    </cfRule>
    <cfRule type="expression" dxfId="216" priority="467" stopIfTrue="1">
      <formula>$L$138="Unemployed"</formula>
    </cfRule>
    <cfRule type="expression" dxfId="215" priority="739">
      <formula>V148=""</formula>
    </cfRule>
  </conditionalFormatting>
  <conditionalFormatting sqref="I46">
    <cfRule type="expression" dxfId="214" priority="737">
      <formula>I46=""</formula>
    </cfRule>
  </conditionalFormatting>
  <conditionalFormatting sqref="AC46">
    <cfRule type="expression" dxfId="213" priority="735">
      <formula>AC46=""</formula>
    </cfRule>
  </conditionalFormatting>
  <conditionalFormatting sqref="I44">
    <cfRule type="expression" dxfId="212" priority="734">
      <formula>$I$44=""</formula>
    </cfRule>
  </conditionalFormatting>
  <conditionalFormatting sqref="AE44">
    <cfRule type="expression" dxfId="211" priority="733">
      <formula>$AE$44=""</formula>
    </cfRule>
  </conditionalFormatting>
  <conditionalFormatting sqref="AA59 AA71 AA63 AA67">
    <cfRule type="expression" dxfId="210" priority="691">
      <formula>AA59&lt;&gt;""</formula>
    </cfRule>
    <cfRule type="expression" dxfId="209" priority="692">
      <formula>C59="Higher Education"</formula>
    </cfRule>
    <cfRule type="expression" dxfId="208" priority="693">
      <formula>$C59="Upper Secondary Education"</formula>
    </cfRule>
    <cfRule type="expression" dxfId="207" priority="694">
      <formula>$C59="Lower Secondary Education"</formula>
    </cfRule>
    <cfRule type="expression" dxfId="206" priority="695">
      <formula>$C59="Primary Education"</formula>
    </cfRule>
  </conditionalFormatting>
  <conditionalFormatting sqref="X231:Z232">
    <cfRule type="expression" dxfId="205" priority="625">
      <formula>X231&lt;&gt;""</formula>
    </cfRule>
    <cfRule type="expression" dxfId="204" priority="626">
      <formula>$C231&lt;&gt;""</formula>
    </cfRule>
  </conditionalFormatting>
  <conditionalFormatting sqref="S219 S223 S227 S231 S235">
    <cfRule type="expression" dxfId="203" priority="599">
      <formula>$S219&lt;&gt;""</formula>
    </cfRule>
    <cfRule type="expression" dxfId="202" priority="600">
      <formula>$C219&lt;&gt;""</formula>
    </cfRule>
  </conditionalFormatting>
  <conditionalFormatting sqref="N105">
    <cfRule type="expression" dxfId="201" priority="555">
      <formula>$C$105="No"</formula>
    </cfRule>
    <cfRule type="expression" dxfId="200" priority="758">
      <formula>$C$105="Yes"</formula>
    </cfRule>
  </conditionalFormatting>
  <conditionalFormatting sqref="N105">
    <cfRule type="notContainsBlanks" dxfId="199" priority="556">
      <formula>LEN(TRIM(N105))&gt;0</formula>
    </cfRule>
  </conditionalFormatting>
  <conditionalFormatting sqref="AE107:AF108 W107:Y108 AH107">
    <cfRule type="notContainsBlanks" dxfId="198" priority="534">
      <formula>LEN(TRIM(W107))&gt;0</formula>
    </cfRule>
    <cfRule type="expression" dxfId="197" priority="553">
      <formula>$C$105="Yes"</formula>
    </cfRule>
  </conditionalFormatting>
  <conditionalFormatting sqref="N111">
    <cfRule type="expression" dxfId="196" priority="547">
      <formula>$C$111="No"</formula>
    </cfRule>
    <cfRule type="expression" dxfId="195" priority="549">
      <formula>$C$111="Yes"</formula>
    </cfRule>
  </conditionalFormatting>
  <conditionalFormatting sqref="N111">
    <cfRule type="notContainsBlanks" dxfId="194" priority="548">
      <formula>LEN(TRIM(N111))&gt;0</formula>
    </cfRule>
  </conditionalFormatting>
  <conditionalFormatting sqref="T107:U108">
    <cfRule type="notContainsBlanks" dxfId="193" priority="551">
      <formula>LEN(TRIM(T107))&gt;0</formula>
    </cfRule>
    <cfRule type="expression" dxfId="192" priority="554">
      <formula>C105="Yes"</formula>
    </cfRule>
  </conditionalFormatting>
  <conditionalFormatting sqref="J40:Y41">
    <cfRule type="containsBlanks" dxfId="191" priority="517">
      <formula>LEN(TRIM(J40))=0</formula>
    </cfRule>
  </conditionalFormatting>
  <conditionalFormatting sqref="T107:Y108 AE108:AG108 AE107:AH107">
    <cfRule type="expression" dxfId="190" priority="479">
      <formula>$C$105=""</formula>
    </cfRule>
    <cfRule type="expression" dxfId="189" priority="486">
      <formula>$C$105="No"</formula>
    </cfRule>
  </conditionalFormatting>
  <conditionalFormatting sqref="L138">
    <cfRule type="containsBlanks" dxfId="188" priority="765">
      <formula>LEN(TRIM(L138))=0</formula>
    </cfRule>
  </conditionalFormatting>
  <conditionalFormatting sqref="N105:AJ106">
    <cfRule type="expression" dxfId="187" priority="480">
      <formula>$C$105=""</formula>
    </cfRule>
  </conditionalFormatting>
  <conditionalFormatting sqref="N111:AJ112">
    <cfRule type="expression" dxfId="186" priority="477">
      <formula>$C$111=""</formula>
    </cfRule>
  </conditionalFormatting>
  <conditionalFormatting sqref="L140:AJ145">
    <cfRule type="expression" dxfId="185" priority="460" stopIfTrue="1">
      <formula>$L$138="Self-employed"</formula>
    </cfRule>
    <cfRule type="expression" dxfId="184" priority="461" stopIfTrue="1">
      <formula>$L$138="Fresh Graduate"</formula>
    </cfRule>
    <cfRule type="expression" dxfId="183" priority="471" stopIfTrue="1">
      <formula>$L$138="Unemployed"</formula>
    </cfRule>
  </conditionalFormatting>
  <conditionalFormatting sqref="AB147:AG147 AB146:AH146">
    <cfRule type="expression" dxfId="182" priority="451" stopIfTrue="1">
      <formula>$L$138="Self-employed"</formula>
    </cfRule>
    <cfRule type="expression" dxfId="181" priority="458" stopIfTrue="1">
      <formula>$L$138="Fresh Graduate"</formula>
    </cfRule>
    <cfRule type="expression" dxfId="180" priority="469" stopIfTrue="1">
      <formula>$L$138="Unemployed"</formula>
    </cfRule>
  </conditionalFormatting>
  <conditionalFormatting sqref="K179:Y184 K177:S178 Z177:AJ188 K195:S196 Z195:AJ196 K197:Y202 K187:Y188 N185">
    <cfRule type="expression" dxfId="179" priority="448">
      <formula>$L$138="Fresh Graduate"</formula>
    </cfRule>
    <cfRule type="expression" dxfId="178" priority="449">
      <formula>$L$138="Self-employed"</formula>
    </cfRule>
    <cfRule type="expression" dxfId="177" priority="450">
      <formula>$L$138="Unemployed"</formula>
    </cfRule>
  </conditionalFormatting>
  <conditionalFormatting sqref="M211:AJ214">
    <cfRule type="expression" dxfId="176" priority="410">
      <formula>$C$211="Self-employed"</formula>
    </cfRule>
    <cfRule type="expression" dxfId="175" priority="435">
      <formula>$C$211="Fresh Graduate"</formula>
    </cfRule>
    <cfRule type="expression" dxfId="174" priority="440">
      <formula>$C$211="Unemployed"</formula>
    </cfRule>
  </conditionalFormatting>
  <conditionalFormatting sqref="AE369">
    <cfRule type="containsText" dxfId="172" priority="433" operator="containsText" text="No">
      <formula>NOT(ISERROR(SEARCH("No",AE369)))</formula>
    </cfRule>
  </conditionalFormatting>
  <conditionalFormatting sqref="R71:T74">
    <cfRule type="expression" dxfId="171" priority="411">
      <formula>$C$71=""</formula>
    </cfRule>
  </conditionalFormatting>
  <conditionalFormatting sqref="S215:W218">
    <cfRule type="notContainsBlanks" dxfId="170" priority="408">
      <formula>LEN(TRIM(S215))&gt;0</formula>
    </cfRule>
    <cfRule type="expression" dxfId="169" priority="409">
      <formula>$C$215&lt;&gt;""</formula>
    </cfRule>
  </conditionalFormatting>
  <conditionalFormatting sqref="J30">
    <cfRule type="containsBlanks" dxfId="168" priority="766">
      <formula>LEN(TRIM(J30))=0</formula>
    </cfRule>
  </conditionalFormatting>
  <conditionalFormatting sqref="AD40">
    <cfRule type="expression" dxfId="167" priority="407">
      <formula>$AD$40=""</formula>
    </cfRule>
  </conditionalFormatting>
  <conditionalFormatting sqref="AD40:AJ41">
    <cfRule type="cellIs" dxfId="166" priority="405" operator="between">
      <formula>"YES"</formula>
      <formula>"NO"</formula>
    </cfRule>
  </conditionalFormatting>
  <conditionalFormatting sqref="J32">
    <cfRule type="containsBlanks" dxfId="165" priority="404">
      <formula>LEN(TRIM(J32))=0</formula>
    </cfRule>
  </conditionalFormatting>
  <conditionalFormatting sqref="AE356">
    <cfRule type="containsText" dxfId="164" priority="392" operator="containsText" text="No">
      <formula>NOT(ISERROR(SEARCH("No",AE356)))</formula>
    </cfRule>
  </conditionalFormatting>
  <conditionalFormatting sqref="AE357">
    <cfRule type="containsText" dxfId="163" priority="391" operator="containsText" text="No">
      <formula>NOT(ISERROR(SEARCH("No",AE357)))</formula>
    </cfRule>
  </conditionalFormatting>
  <conditionalFormatting sqref="AE358">
    <cfRule type="containsText" dxfId="162" priority="390" operator="containsText" text="No">
      <formula>NOT(ISERROR(SEARCH("No",AE358)))</formula>
    </cfRule>
  </conditionalFormatting>
  <conditionalFormatting sqref="AC50">
    <cfRule type="expression" dxfId="161" priority="386">
      <formula>AC50=""</formula>
    </cfRule>
  </conditionalFormatting>
  <conditionalFormatting sqref="AB32:AC33">
    <cfRule type="expression" dxfId="160" priority="773">
      <formula>#REF!=""</formula>
    </cfRule>
    <cfRule type="expression" dxfId="159" priority="774">
      <formula>AF30=""</formula>
    </cfRule>
    <cfRule type="expression" dxfId="158" priority="775">
      <formula>AB30=""</formula>
    </cfRule>
  </conditionalFormatting>
  <conditionalFormatting sqref="AF32:AF33">
    <cfRule type="expression" dxfId="157" priority="776">
      <formula>AM30=""</formula>
    </cfRule>
    <cfRule type="expression" dxfId="156" priority="777">
      <formula>#REF!=""</formula>
    </cfRule>
    <cfRule type="expression" dxfId="155" priority="778">
      <formula>AF30=""</formula>
    </cfRule>
  </conditionalFormatting>
  <conditionalFormatting sqref="AG32:AG33 AH33">
    <cfRule type="expression" dxfId="154" priority="779">
      <formula>#REF!=""</formula>
    </cfRule>
    <cfRule type="expression" dxfId="153" priority="780">
      <formula>#REF!=""</formula>
    </cfRule>
    <cfRule type="expression" dxfId="152" priority="781">
      <formula>AG30=""</formula>
    </cfRule>
  </conditionalFormatting>
  <conditionalFormatting sqref="AJ32:AJ33 AI33">
    <cfRule type="expression" dxfId="151" priority="782">
      <formula>#REF!=""</formula>
    </cfRule>
    <cfRule type="expression" dxfId="150" priority="783">
      <formula>AK30=""</formula>
    </cfRule>
    <cfRule type="expression" dxfId="149" priority="784">
      <formula>AI30=""</formula>
    </cfRule>
  </conditionalFormatting>
  <conditionalFormatting sqref="AC213:AC214">
    <cfRule type="expression" dxfId="148" priority="383">
      <formula>AND($M$211&lt;&gt;"",$AC$213="")</formula>
    </cfRule>
  </conditionalFormatting>
  <conditionalFormatting sqref="AE211:AF212">
    <cfRule type="expression" dxfId="147" priority="380">
      <formula>AND($M$211="*",$AE$211="")</formula>
    </cfRule>
  </conditionalFormatting>
  <conditionalFormatting sqref="AC211:AC212">
    <cfRule type="expression" dxfId="146" priority="373">
      <formula>AND($M$211="*",$AC$211="")</formula>
    </cfRule>
  </conditionalFormatting>
  <conditionalFormatting sqref="AA32:AA33 Z33">
    <cfRule type="expression" dxfId="145" priority="1618">
      <formula>AI30=""</formula>
    </cfRule>
    <cfRule type="expression" dxfId="144" priority="1619">
      <formula>AD30=""</formula>
    </cfRule>
    <cfRule type="expression" dxfId="143" priority="1620">
      <formula>Z30=""</formula>
    </cfRule>
  </conditionalFormatting>
  <conditionalFormatting sqref="AE32:AE33 AD33">
    <cfRule type="expression" dxfId="142" priority="1621">
      <formula>AK30=""</formula>
    </cfRule>
    <cfRule type="expression" dxfId="141" priority="1622">
      <formula>AI30=""</formula>
    </cfRule>
    <cfRule type="expression" dxfId="140" priority="1623">
      <formula>AD30=""</formula>
    </cfRule>
  </conditionalFormatting>
  <conditionalFormatting sqref="AE351 AE331:AG350">
    <cfRule type="notContainsBlanks" dxfId="139" priority="17">
      <formula>LEN(TRIM(AE331))&gt;0</formula>
    </cfRule>
    <cfRule type="cellIs" dxfId="138" priority="238" operator="equal">
      <formula>""</formula>
    </cfRule>
    <cfRule type="containsText" dxfId="137" priority="389" operator="containsText" text="No">
      <formula>NOT(ISERROR(SEARCH("No",AE331)))</formula>
    </cfRule>
  </conditionalFormatting>
  <conditionalFormatting sqref="AH146">
    <cfRule type="expression" dxfId="136" priority="236">
      <formula>AH146=""</formula>
    </cfRule>
  </conditionalFormatting>
  <conditionalFormatting sqref="C215:AJ226">
    <cfRule type="cellIs" dxfId="135" priority="235" operator="equal">
      <formula>""</formula>
    </cfRule>
  </conditionalFormatting>
  <conditionalFormatting sqref="V321:AJ321">
    <cfRule type="containsBlanks" dxfId="134" priority="142">
      <formula>LEN(TRIM(V321))=0</formula>
    </cfRule>
  </conditionalFormatting>
  <conditionalFormatting sqref="V374:AJ375">
    <cfRule type="containsBlanks" dxfId="133" priority="141">
      <formula>LEN(TRIM(V374))=0</formula>
    </cfRule>
  </conditionalFormatting>
  <conditionalFormatting sqref="AF59:AJ62">
    <cfRule type="containsBlanks" dxfId="132" priority="127">
      <formula>LEN(TRIM(AF59))=0</formula>
    </cfRule>
  </conditionalFormatting>
  <conditionalFormatting sqref="AF63:AJ66">
    <cfRule type="containsBlanks" dxfId="131" priority="126">
      <formula>LEN(TRIM(AF63))=0</formula>
    </cfRule>
  </conditionalFormatting>
  <conditionalFormatting sqref="AF67:AJ70">
    <cfRule type="containsBlanks" dxfId="130" priority="125">
      <formula>LEN(TRIM(AF67))=0</formula>
    </cfRule>
  </conditionalFormatting>
  <conditionalFormatting sqref="AE48:AJ49">
    <cfRule type="expression" dxfId="129" priority="123">
      <formula>$AE$48=""</formula>
    </cfRule>
  </conditionalFormatting>
  <conditionalFormatting sqref="AE4:AI5">
    <cfRule type="expression" dxfId="128" priority="122">
      <formula>$AE$4=""</formula>
    </cfRule>
  </conditionalFormatting>
  <conditionalFormatting sqref="C59:Q70">
    <cfRule type="expression" dxfId="127" priority="119">
      <formula>C59=""</formula>
    </cfRule>
  </conditionalFormatting>
  <conditionalFormatting sqref="R59:T62">
    <cfRule type="containsBlanks" dxfId="126" priority="112">
      <formula>LEN(TRIM(R59))=0</formula>
    </cfRule>
  </conditionalFormatting>
  <conditionalFormatting sqref="R63:T70">
    <cfRule type="containsBlanks" dxfId="125" priority="111">
      <formula>LEN(TRIM(R63))=0</formula>
    </cfRule>
  </conditionalFormatting>
  <conditionalFormatting sqref="AH30">
    <cfRule type="expression" dxfId="124" priority="1872">
      <formula>$AH$30=""</formula>
    </cfRule>
  </conditionalFormatting>
  <conditionalFormatting sqref="AH32">
    <cfRule type="expression" dxfId="123" priority="1880">
      <formula>#REF!=""</formula>
    </cfRule>
    <cfRule type="expression" dxfId="122" priority="1881">
      <formula>#REF!=""</formula>
    </cfRule>
    <cfRule type="expression" dxfId="121" priority="1882">
      <formula>#REF!=""</formula>
    </cfRule>
  </conditionalFormatting>
  <conditionalFormatting sqref="AI32">
    <cfRule type="expression" dxfId="120" priority="1886">
      <formula>#REF!=""</formula>
    </cfRule>
    <cfRule type="expression" dxfId="119" priority="1887">
      <formula>AK30=""</formula>
    </cfRule>
    <cfRule type="expression" dxfId="118" priority="1888">
      <formula>AH30=""</formula>
    </cfRule>
  </conditionalFormatting>
  <conditionalFormatting sqref="Z32">
    <cfRule type="expression" dxfId="117" priority="1892">
      <formula>AH30=""</formula>
    </cfRule>
    <cfRule type="expression" dxfId="116" priority="1893">
      <formula>AD30=""</formula>
    </cfRule>
    <cfRule type="expression" dxfId="115" priority="1894">
      <formula>Z30=""</formula>
    </cfRule>
  </conditionalFormatting>
  <conditionalFormatting sqref="AD32">
    <cfRule type="expression" dxfId="114" priority="1898">
      <formula>AK30=""</formula>
    </cfRule>
    <cfRule type="expression" dxfId="113" priority="1899">
      <formula>AH30=""</formula>
    </cfRule>
    <cfRule type="expression" dxfId="112" priority="1900">
      <formula>AD30=""</formula>
    </cfRule>
  </conditionalFormatting>
  <conditionalFormatting sqref="AB138:AJ139">
    <cfRule type="containsBlanks" dxfId="111" priority="110">
      <formula>LEN(TRIM(AB138))=0</formula>
    </cfRule>
  </conditionalFormatting>
  <conditionalFormatting sqref="AD36">
    <cfRule type="containsBlanks" dxfId="110" priority="109">
      <formula>LEN(TRIM(AD36))=0</formula>
    </cfRule>
  </conditionalFormatting>
  <conditionalFormatting sqref="Z37">
    <cfRule type="containsBlanks" dxfId="109" priority="108">
      <formula>LEN(TRIM(Z37))=0</formula>
    </cfRule>
  </conditionalFormatting>
  <conditionalFormatting sqref="AD38">
    <cfRule type="containsBlanks" dxfId="108" priority="107">
      <formula>LEN(TRIM(AD38))=0</formula>
    </cfRule>
  </conditionalFormatting>
  <conditionalFormatting sqref="Z39">
    <cfRule type="containsBlanks" dxfId="107" priority="106">
      <formula>LEN(TRIM(Z39))=0</formula>
    </cfRule>
  </conditionalFormatting>
  <conditionalFormatting sqref="O91:R93">
    <cfRule type="containsBlanks" dxfId="106" priority="95">
      <formula>LEN(TRIM(O91))=0</formula>
    </cfRule>
  </conditionalFormatting>
  <conditionalFormatting sqref="W59:W70 Y59:Z70">
    <cfRule type="containsBlanks" dxfId="105" priority="94">
      <formula>LEN(TRIM(W59))=0</formula>
    </cfRule>
  </conditionalFormatting>
  <conditionalFormatting sqref="L94:R95">
    <cfRule type="expression" dxfId="104" priority="93">
      <formula>AND($O$91="Others",$L$94="")</formula>
    </cfRule>
  </conditionalFormatting>
  <conditionalFormatting sqref="L99:R99">
    <cfRule type="expression" dxfId="103" priority="85">
      <formula>$O$91&lt;&gt;""</formula>
    </cfRule>
  </conditionalFormatting>
  <conditionalFormatting sqref="L146:T147">
    <cfRule type="expression" dxfId="102" priority="459" stopIfTrue="1">
      <formula>$L$138="Fresh Graduate"</formula>
    </cfRule>
    <cfRule type="expression" dxfId="101" priority="470" stopIfTrue="1">
      <formula>$L$138="Unemployed"</formula>
    </cfRule>
  </conditionalFormatting>
  <conditionalFormatting sqref="L96:R97">
    <cfRule type="notContainsBlanks" dxfId="100" priority="23">
      <formula>LEN(TRIM(L96))&gt;0</formula>
    </cfRule>
    <cfRule type="expression" dxfId="99" priority="84">
      <formula>$O$91&lt;&gt;""</formula>
    </cfRule>
  </conditionalFormatting>
  <conditionalFormatting sqref="N115:AJ116 N117:S118 T119:U120 W119:Y120 Z117:AJ118 AE119:AF120 AH119:AJ120">
    <cfRule type="expression" dxfId="98" priority="75">
      <formula>$C$115="Yes"</formula>
    </cfRule>
  </conditionalFormatting>
  <conditionalFormatting sqref="C115:G120">
    <cfRule type="containsBlanks" dxfId="97" priority="1901">
      <formula>LEN(TRIM(C115))=0</formula>
    </cfRule>
  </conditionalFormatting>
  <conditionalFormatting sqref="C121:G124">
    <cfRule type="containsBlanks" dxfId="96" priority="67">
      <formula>LEN(TRIM(C121))=0</formula>
    </cfRule>
  </conditionalFormatting>
  <conditionalFormatting sqref="C127:G130">
    <cfRule type="containsBlanks" dxfId="95" priority="66">
      <formula>LEN(TRIM(C127))=0</formula>
    </cfRule>
  </conditionalFormatting>
  <conditionalFormatting sqref="C105:G108">
    <cfRule type="containsBlanks" dxfId="94" priority="65">
      <formula>LEN(TRIM(C105))=0</formula>
    </cfRule>
  </conditionalFormatting>
  <conditionalFormatting sqref="C111:G112">
    <cfRule type="containsBlanks" dxfId="93" priority="64">
      <formula>LEN(TRIM(C111))=0</formula>
    </cfRule>
  </conditionalFormatting>
  <conditionalFormatting sqref="N115:AJ116 N117:S118 T119:U120 AJ120 N121:AJ122 N123:S124 Z123:AJ124 N127:AJ128 N129:S130 Z129:AJ130">
    <cfRule type="notContainsBlanks" dxfId="92" priority="63">
      <formula>LEN(TRIM(N115))&gt;0</formula>
    </cfRule>
  </conditionalFormatting>
  <conditionalFormatting sqref="S149">
    <cfRule type="containsBlanks" dxfId="91" priority="62">
      <formula>LEN(TRIM(S149))=0</formula>
    </cfRule>
  </conditionalFormatting>
  <conditionalFormatting sqref="V46">
    <cfRule type="expression" dxfId="90" priority="58" stopIfTrue="1">
      <formula>$L$138="Self-employed"</formula>
    </cfRule>
    <cfRule type="expression" dxfId="89" priority="59" stopIfTrue="1">
      <formula>$L$138="Fresh Graduate"</formula>
    </cfRule>
    <cfRule type="expression" dxfId="88" priority="60" stopIfTrue="1">
      <formula>$L$138="Unemployed"</formula>
    </cfRule>
    <cfRule type="expression" dxfId="87" priority="61">
      <formula>V46=""</formula>
    </cfRule>
  </conditionalFormatting>
  <conditionalFormatting sqref="S47">
    <cfRule type="containsBlanks" dxfId="86" priority="57">
      <formula>LEN(TRIM(S47))=0</formula>
    </cfRule>
  </conditionalFormatting>
  <conditionalFormatting sqref="V50">
    <cfRule type="expression" dxfId="85" priority="53" stopIfTrue="1">
      <formula>$L$138="Self-employed"</formula>
    </cfRule>
    <cfRule type="expression" dxfId="84" priority="54" stopIfTrue="1">
      <formula>$L$138="Fresh Graduate"</formula>
    </cfRule>
    <cfRule type="expression" dxfId="83" priority="55" stopIfTrue="1">
      <formula>$L$138="Unemployed"</formula>
    </cfRule>
    <cfRule type="expression" dxfId="82" priority="56">
      <formula>V50=""</formula>
    </cfRule>
  </conditionalFormatting>
  <conditionalFormatting sqref="S51">
    <cfRule type="containsBlanks" dxfId="81" priority="52">
      <formula>LEN(TRIM(S51))=0</formula>
    </cfRule>
  </conditionalFormatting>
  <conditionalFormatting sqref="C125:G126">
    <cfRule type="containsBlanks" dxfId="80" priority="47">
      <formula>LEN(TRIM(C125))=0</formula>
    </cfRule>
  </conditionalFormatting>
  <conditionalFormatting sqref="T125:U126 AE125:AF126 AH125:AJ126">
    <cfRule type="notContainsBlanks" dxfId="79" priority="43">
      <formula>LEN(TRIM(T125))&gt;0</formula>
    </cfRule>
  </conditionalFormatting>
  <conditionalFormatting sqref="W125:Y126">
    <cfRule type="notContainsBlanks" dxfId="78" priority="39">
      <formula>LEN(TRIM(W125))&gt;0</formula>
    </cfRule>
  </conditionalFormatting>
  <conditionalFormatting sqref="C131:G132">
    <cfRule type="containsBlanks" dxfId="77" priority="38">
      <formula>LEN(TRIM(C131))=0</formula>
    </cfRule>
  </conditionalFormatting>
  <conditionalFormatting sqref="W131:Y132 T131 AE131 AH131">
    <cfRule type="notContainsBlanks" dxfId="76" priority="30">
      <formula>LEN(TRIM(T131))&gt;0</formula>
    </cfRule>
  </conditionalFormatting>
  <conditionalFormatting sqref="N121:AJ122 N123:S124 Z123:AJ124 T125 W125 AE125 AH125">
    <cfRule type="expression" dxfId="75" priority="73">
      <formula>$C$121="Yes"</formula>
    </cfRule>
  </conditionalFormatting>
  <conditionalFormatting sqref="N127:AJ128 N129:S130 Z129:AJ130 T131 W131 AE131 AH131">
    <cfRule type="expression" dxfId="74" priority="71">
      <formula>$C$127="Yes"</formula>
    </cfRule>
  </conditionalFormatting>
  <conditionalFormatting sqref="L99:R99">
    <cfRule type="notContainsBlanks" dxfId="73" priority="22">
      <formula>LEN(TRIM(L99))&gt;0</formula>
    </cfRule>
  </conditionalFormatting>
  <conditionalFormatting sqref="I48">
    <cfRule type="expression" dxfId="72" priority="21">
      <formula>$I$48=""</formula>
    </cfRule>
  </conditionalFormatting>
  <conditionalFormatting sqref="I50">
    <cfRule type="expression" dxfId="71" priority="20">
      <formula>I50=""</formula>
    </cfRule>
  </conditionalFormatting>
  <conditionalFormatting sqref="AH119:AJ120 AE119:AF120 Z117:AJ118 W119:Y120">
    <cfRule type="notContainsBlanks" dxfId="70" priority="19">
      <formula>LEN(TRIM(W117))&gt;0</formula>
    </cfRule>
  </conditionalFormatting>
  <conditionalFormatting sqref="Y59:Z74 W59:W74">
    <cfRule type="notContainsBlanks" dxfId="69" priority="18">
      <formula>LEN(TRIM(W59))&gt;0</formula>
    </cfRule>
  </conditionalFormatting>
  <conditionalFormatting sqref="N115:AJ116 N117:S118 T119:Y120 Z117:AJ118 AE119:AJ120">
    <cfRule type="expression" dxfId="68" priority="74">
      <formula>$C$115="No"</formula>
    </cfRule>
    <cfRule type="expression" dxfId="67" priority="174">
      <formula>$C$115=""</formula>
    </cfRule>
  </conditionalFormatting>
  <conditionalFormatting sqref="N121:AJ122 N123:S124 Z123:AJ124 T125 V125:W125 AE125 AG125:AH125">
    <cfRule type="expression" dxfId="66" priority="72">
      <formula>$C$121="No"</formula>
    </cfRule>
    <cfRule type="expression" dxfId="65" priority="80">
      <formula>$C$121=""</formula>
    </cfRule>
  </conditionalFormatting>
  <conditionalFormatting sqref="N127:AJ128 N129:S130 Z129:AJ130 T131 V131:W131 AE131 AG131:AH131">
    <cfRule type="expression" dxfId="64" priority="70">
      <formula>$C$127="No"</formula>
    </cfRule>
  </conditionalFormatting>
  <conditionalFormatting sqref="N127:AJ128 N129:S130 Z129:AJ130 T131 V131:W131 AE131 AG131:AH131">
    <cfRule type="expression" dxfId="63" priority="69">
      <formula>$C$127=""</formula>
    </cfRule>
  </conditionalFormatting>
  <conditionalFormatting sqref="O83:R90">
    <cfRule type="containsBlanks" dxfId="62" priority="14">
      <formula>LEN(TRIM(O83))=0</formula>
    </cfRule>
  </conditionalFormatting>
  <conditionalFormatting sqref="C16:T17">
    <cfRule type="containsBlanks" dxfId="61" priority="12">
      <formula>LEN(TRIM(C16))=0</formula>
    </cfRule>
  </conditionalFormatting>
  <conditionalFormatting sqref="AE213:AF214">
    <cfRule type="expression" dxfId="60" priority="11">
      <formula>AND($M$211&lt;&gt;"",$AE$213="")</formula>
    </cfRule>
  </conditionalFormatting>
  <conditionalFormatting sqref="AG211:AI214">
    <cfRule type="expression" dxfId="59" priority="10">
      <formula>AND($M$211&lt;&gt;"",$AG$211="")</formula>
    </cfRule>
  </conditionalFormatting>
  <conditionalFormatting sqref="AJ211:AJ214">
    <cfRule type="expression" dxfId="58" priority="9">
      <formula>AND($M$211&lt;&gt;"",$AJ$211="")</formula>
    </cfRule>
  </conditionalFormatting>
  <conditionalFormatting sqref="C166:D166 G166:AJ166">
    <cfRule type="expression" dxfId="57" priority="4">
      <formula>$C166=YES</formula>
    </cfRule>
  </conditionalFormatting>
  <conditionalFormatting sqref="C166:D166">
    <cfRule type="containsBlanks" dxfId="56" priority="1903">
      <formula>LEN(TRIM(C166))=0</formula>
    </cfRule>
  </conditionalFormatting>
  <conditionalFormatting sqref="E166:F166">
    <cfRule type="expression" dxfId="55" priority="2">
      <formula>$C166=NO</formula>
    </cfRule>
  </conditionalFormatting>
  <conditionalFormatting sqref="E166:F166">
    <cfRule type="containsBlanks" dxfId="54" priority="1902">
      <formula>LEN(TRIM(E166))=0</formula>
    </cfRule>
  </conditionalFormatting>
  <dataValidations xWindow="456" yWindow="651" count="21">
    <dataValidation imeMode="off" allowBlank="1" showInputMessage="1" showErrorMessage="1" sqref="J24:AJ27" xr:uid="{00000000-0002-0000-0000-000000000000}"/>
    <dataValidation type="list" allowBlank="1" showInputMessage="1" showErrorMessage="1" sqref="AE369" xr:uid="{00000000-0002-0000-0000-000001000000}">
      <formula1>yes_no2</formula1>
    </dataValidation>
    <dataValidation type="list" allowBlank="1" showInputMessage="1" showErrorMessage="1" sqref="O83 O85 O87 O89" xr:uid="{00000000-0002-0000-0000-000003000000}">
      <formula1>English</formula1>
    </dataValidation>
    <dataValidation type="list" allowBlank="1" showInputMessage="1" showErrorMessage="1" sqref="AJ211:AJ238" xr:uid="{00000000-0002-0000-0000-000004000000}">
      <formula1>Type</formula1>
    </dataValidation>
    <dataValidation type="list" allowBlank="1" showInputMessage="1" showErrorMessage="1" sqref="AG211:AI238" xr:uid="{00000000-0002-0000-0000-000005000000}">
      <formula1>Full_Part</formula1>
    </dataValidation>
    <dataValidation allowBlank="1" showInputMessage="1" showErrorMessage="1" prompt="ex) Nairobi, Kenya" sqref="R71" xr:uid="{00000000-0002-0000-0000-000006000000}"/>
    <dataValidation type="list" allowBlank="1" showInputMessage="1" showErrorMessage="1" sqref="C105 C111 AE334 AD40 AE331:AE332 AE342:AE344 AE362:AE368 C127 AE347:AE349 C115 C121 AE351 AE356:AE359 AE336:AE340" xr:uid="{00000000-0002-0000-0000-000007000000}">
      <formula1>Yes_No</formula1>
    </dataValidation>
    <dataValidation allowBlank="1" showInputMessage="1" showErrorMessage="1" prompt="Enter the province and country where the organization is located." sqref="I148:O149" xr:uid="{00000000-0002-0000-0000-000008000000}"/>
    <dataValidation type="list" allowBlank="1" showInputMessage="1" showErrorMessage="1" prompt="day" sqref="Z30:AB31 L146:M147 AB146:AC147 L99" xr:uid="{00000000-0002-0000-0000-000009000000}">
      <formula1>Day</formula1>
    </dataValidation>
    <dataValidation type="list" allowBlank="1" showInputMessage="1" showErrorMessage="1" sqref="AE48:AJ49 AE44:AJ45" xr:uid="{00000000-0002-0000-0000-00000A000000}">
      <formula1>Relationship</formula1>
    </dataValidation>
    <dataValidation type="list" allowBlank="1" showInputMessage="1" showErrorMessage="1" prompt="month" sqref="AD30:AF31 W67 O146:P147 AE146:AF147 W61 W59 W73 W71 AE107:AF108 T131 W65 W63 AC237 AC235 AC217 AC215 AC221 AC219 AC225 AC223 AC229 AC227 AC213 T107 AC233 AC231 W69 AE125:AF126 T119 AE119:AF120 AE131:AF132 N99 T125" xr:uid="{00000000-0002-0000-0000-00000B000000}">
      <formula1>Month</formula1>
    </dataValidation>
    <dataValidation allowBlank="1" showInputMessage="1" showErrorMessage="1" prompt="ex) Bachelor of Business Administration" sqref="AA63:AE74" xr:uid="{00000000-0002-0000-0000-00000C000000}"/>
    <dataValidation allowBlank="1" showInputMessage="1" showErrorMessage="1" prompt="Enter the province and country of residence of the Contact Person in Emergency." sqref="I50:O51" xr:uid="{00000000-0002-0000-0000-00000E000000}"/>
    <dataValidation allowBlank="1" showErrorMessage="1" prompt="Please insert Country code first." sqref="Z36 Z38 S148 V148:Y149 S46 V46:Y47 S50 V50:Y51 K185" xr:uid="{AC9B0311-15E2-4EEA-9EB8-8F3BB36827AB}"/>
    <dataValidation type="list" allowBlank="1" showErrorMessage="1" prompt="Please insert Country code first." sqref="Z37 Z39 S149 S47 S51 K186" xr:uid="{BFC92256-D69A-4224-BEBC-4827DD5D5402}">
      <formula1>PhoneCode</formula1>
    </dataValidation>
    <dataValidation allowBlank="1" showInputMessage="1" showErrorMessage="1" prompt="year" sqref="AE211:AF212" xr:uid="{A395ED13-A281-40A2-BA12-A2666C330A02}"/>
    <dataValidation allowBlank="1" showInputMessage="1" showErrorMessage="1" prompt="Enter the name of the university, college or pre-college institution in order from most recent to least recent." sqref="C59:Q60" xr:uid="{49A31395-9FAF-4E2B-99FE-22387531A3F3}"/>
    <dataValidation allowBlank="1" showInputMessage="1" showErrorMessage="1" prompt="Enter the province and country of residence." sqref="I46:O47" xr:uid="{CF8C2BD1-B999-4C0B-BFBF-F7B81762264A}"/>
    <dataValidation allowBlank="1" showInputMessage="1" showErrorMessage="1" prompt="ex.: Bachelor of Business Administration" sqref="AA59:AE62" xr:uid="{5C064EBA-AAD7-4D20-95E5-8771E5395C2E}"/>
    <dataValidation allowBlank="1" showInputMessage="1" showErrorMessage="1" prompt="Enter your main subject or principal field of study　(ex.: If your degree is &quot;MS in Economics&quot; and your principal field of study was in &quot;Macroeconomics&quot;, write &quot;Macroeconomics&quot; in Major.)" sqref="AF59:AJ62" xr:uid="{512F183E-4CE8-4E8D-890B-AA92E3A095DD}"/>
    <dataValidation allowBlank="1" showInputMessage="1" showErrorMessage="1" prompt="Please choose the Type of Org. which best describes by referring to **For the types of organization in column D240" sqref="AJ209:AJ210" xr:uid="{28618AFF-3B08-4944-9061-4AEF6AFBFCC3}"/>
  </dataValidations>
  <printOptions horizontalCentered="1"/>
  <pageMargins left="0.25" right="0.25" top="0.75" bottom="0.75" header="0.3" footer="0.3"/>
  <pageSetup paperSize="9" scale="83" fitToHeight="0" orientation="portrait" r:id="rId1"/>
  <headerFooter>
    <oddHeader>&amp;L&amp;"-,太字"SDGs Global Leader JFY2023&amp;R&amp;"Arial,標準"CONFIDENTIAL</oddHeader>
    <oddFooter>&amp;C&amp;P</oddFooter>
  </headerFooter>
  <rowBreaks count="8" manualBreakCount="8">
    <brk id="53" max="16383" man="1"/>
    <brk id="103" max="16383" man="1"/>
    <brk id="133" max="16383" man="1"/>
    <brk id="173" max="16383" man="1"/>
    <brk id="203" max="16383" man="1"/>
    <brk id="247" max="16383" man="1"/>
    <brk id="287" max="35" man="1"/>
    <brk id="32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4168" r:id="rId4" name="Check Box 72">
              <controlPr defaultSize="0" autoFill="0" autoLine="0" autoPict="0">
                <anchor moveWithCells="1">
                  <from>
                    <xdr:col>82</xdr:col>
                    <xdr:colOff>171450</xdr:colOff>
                    <xdr:row>163</xdr:row>
                    <xdr:rowOff>95250</xdr:rowOff>
                  </from>
                  <to>
                    <xdr:col>84</xdr:col>
                    <xdr:colOff>0</xdr:colOff>
                    <xdr:row>164</xdr:row>
                    <xdr:rowOff>114300</xdr:rowOff>
                  </to>
                </anchor>
              </controlPr>
            </control>
          </mc:Choice>
        </mc:AlternateContent>
        <mc:AlternateContent xmlns:mc="http://schemas.openxmlformats.org/markup-compatibility/2006">
          <mc:Choice Requires="x14">
            <control shapeId="4172" r:id="rId5" name="Check Box 76">
              <controlPr defaultSize="0" autoFill="0" autoLine="0" autoPict="0">
                <anchor moveWithCells="1">
                  <from>
                    <xdr:col>1</xdr:col>
                    <xdr:colOff>190500</xdr:colOff>
                    <xdr:row>166</xdr:row>
                    <xdr:rowOff>28575</xdr:rowOff>
                  </from>
                  <to>
                    <xdr:col>4</xdr:col>
                    <xdr:colOff>9525</xdr:colOff>
                    <xdr:row>166</xdr:row>
                    <xdr:rowOff>314325</xdr:rowOff>
                  </to>
                </anchor>
              </controlPr>
            </control>
          </mc:Choice>
        </mc:AlternateContent>
        <mc:AlternateContent xmlns:mc="http://schemas.openxmlformats.org/markup-compatibility/2006">
          <mc:Choice Requires="x14">
            <control shapeId="4174" r:id="rId6" name="Check Box 78">
              <controlPr defaultSize="0" autoFill="0" autoLine="0" autoPict="0">
                <anchor moveWithCells="1">
                  <from>
                    <xdr:col>2</xdr:col>
                    <xdr:colOff>0</xdr:colOff>
                    <xdr:row>167</xdr:row>
                    <xdr:rowOff>47625</xdr:rowOff>
                  </from>
                  <to>
                    <xdr:col>4</xdr:col>
                    <xdr:colOff>19050</xdr:colOff>
                    <xdr:row>167</xdr:row>
                    <xdr:rowOff>333375</xdr:rowOff>
                  </to>
                </anchor>
              </controlPr>
            </control>
          </mc:Choice>
        </mc:AlternateContent>
        <mc:AlternateContent xmlns:mc="http://schemas.openxmlformats.org/markup-compatibility/2006">
          <mc:Choice Requires="x14">
            <control shapeId="4175" r:id="rId7" name="Check Box 79">
              <controlPr defaultSize="0" autoFill="0" autoLine="0" autoPict="0">
                <anchor moveWithCells="1">
                  <from>
                    <xdr:col>2</xdr:col>
                    <xdr:colOff>9525</xdr:colOff>
                    <xdr:row>170</xdr:row>
                    <xdr:rowOff>38100</xdr:rowOff>
                  </from>
                  <to>
                    <xdr:col>4</xdr:col>
                    <xdr:colOff>28575</xdr:colOff>
                    <xdr:row>170</xdr:row>
                    <xdr:rowOff>323850</xdr:rowOff>
                  </to>
                </anchor>
              </controlPr>
            </control>
          </mc:Choice>
        </mc:AlternateContent>
        <mc:AlternateContent xmlns:mc="http://schemas.openxmlformats.org/markup-compatibility/2006">
          <mc:Choice Requires="x14">
            <control shapeId="4176" r:id="rId8" name="Check Box 80">
              <controlPr defaultSize="0" autoFill="0" autoLine="0" autoPict="0">
                <anchor moveWithCells="1">
                  <from>
                    <xdr:col>2</xdr:col>
                    <xdr:colOff>9525</xdr:colOff>
                    <xdr:row>169</xdr:row>
                    <xdr:rowOff>47625</xdr:rowOff>
                  </from>
                  <to>
                    <xdr:col>4</xdr:col>
                    <xdr:colOff>28575</xdr:colOff>
                    <xdr:row>169</xdr:row>
                    <xdr:rowOff>333375</xdr:rowOff>
                  </to>
                </anchor>
              </controlPr>
            </control>
          </mc:Choice>
        </mc:AlternateContent>
        <mc:AlternateContent xmlns:mc="http://schemas.openxmlformats.org/markup-compatibility/2006">
          <mc:Choice Requires="x14">
            <control shapeId="4178" r:id="rId9" name="Check Box 82">
              <controlPr defaultSize="0" autoFill="0" autoLine="0" autoPict="0">
                <anchor moveWithCells="1">
                  <from>
                    <xdr:col>2</xdr:col>
                    <xdr:colOff>9525</xdr:colOff>
                    <xdr:row>168</xdr:row>
                    <xdr:rowOff>85725</xdr:rowOff>
                  </from>
                  <to>
                    <xdr:col>4</xdr:col>
                    <xdr:colOff>28575</xdr:colOff>
                    <xdr:row>168</xdr:row>
                    <xdr:rowOff>352425</xdr:rowOff>
                  </to>
                </anchor>
              </controlPr>
            </control>
          </mc:Choice>
        </mc:AlternateContent>
        <mc:AlternateContent xmlns:mc="http://schemas.openxmlformats.org/markup-compatibility/2006">
          <mc:Choice Requires="x14">
            <control shapeId="4179" r:id="rId10" name="Check Box 83">
              <controlPr defaultSize="0" autoFill="0" autoLine="0" autoPict="0">
                <anchor moveWithCells="1">
                  <from>
                    <xdr:col>2</xdr:col>
                    <xdr:colOff>0</xdr:colOff>
                    <xdr:row>171</xdr:row>
                    <xdr:rowOff>28575</xdr:rowOff>
                  </from>
                  <to>
                    <xdr:col>4</xdr:col>
                    <xdr:colOff>19050</xdr:colOff>
                    <xdr:row>171</xdr:row>
                    <xdr:rowOff>295275</xdr:rowOff>
                  </to>
                </anchor>
              </controlPr>
            </control>
          </mc:Choice>
        </mc:AlternateContent>
        <mc:AlternateContent xmlns:mc="http://schemas.openxmlformats.org/markup-compatibility/2006">
          <mc:Choice Requires="x14">
            <control shapeId="4180" r:id="rId11" name="Check Box 84">
              <controlPr defaultSize="0" autoFill="0" autoLine="0" autoPict="0">
                <anchor moveWithCells="1">
                  <from>
                    <xdr:col>3</xdr:col>
                    <xdr:colOff>190500</xdr:colOff>
                    <xdr:row>166</xdr:row>
                    <xdr:rowOff>28575</xdr:rowOff>
                  </from>
                  <to>
                    <xdr:col>6</xdr:col>
                    <xdr:colOff>9525</xdr:colOff>
                    <xdr:row>166</xdr:row>
                    <xdr:rowOff>314325</xdr:rowOff>
                  </to>
                </anchor>
              </controlPr>
            </control>
          </mc:Choice>
        </mc:AlternateContent>
        <mc:AlternateContent xmlns:mc="http://schemas.openxmlformats.org/markup-compatibility/2006">
          <mc:Choice Requires="x14">
            <control shapeId="4181" r:id="rId12" name="Check Box 85">
              <controlPr defaultSize="0" autoFill="0" autoLine="0" autoPict="0">
                <anchor moveWithCells="1">
                  <from>
                    <xdr:col>4</xdr:col>
                    <xdr:colOff>0</xdr:colOff>
                    <xdr:row>167</xdr:row>
                    <xdr:rowOff>47625</xdr:rowOff>
                  </from>
                  <to>
                    <xdr:col>6</xdr:col>
                    <xdr:colOff>19050</xdr:colOff>
                    <xdr:row>167</xdr:row>
                    <xdr:rowOff>333375</xdr:rowOff>
                  </to>
                </anchor>
              </controlPr>
            </control>
          </mc:Choice>
        </mc:AlternateContent>
        <mc:AlternateContent xmlns:mc="http://schemas.openxmlformats.org/markup-compatibility/2006">
          <mc:Choice Requires="x14">
            <control shapeId="4182" r:id="rId13" name="Check Box 86">
              <controlPr defaultSize="0" autoFill="0" autoLine="0" autoPict="0">
                <anchor moveWithCells="1">
                  <from>
                    <xdr:col>4</xdr:col>
                    <xdr:colOff>9525</xdr:colOff>
                    <xdr:row>170</xdr:row>
                    <xdr:rowOff>38100</xdr:rowOff>
                  </from>
                  <to>
                    <xdr:col>6</xdr:col>
                    <xdr:colOff>28575</xdr:colOff>
                    <xdr:row>170</xdr:row>
                    <xdr:rowOff>323850</xdr:rowOff>
                  </to>
                </anchor>
              </controlPr>
            </control>
          </mc:Choice>
        </mc:AlternateContent>
        <mc:AlternateContent xmlns:mc="http://schemas.openxmlformats.org/markup-compatibility/2006">
          <mc:Choice Requires="x14">
            <control shapeId="4183" r:id="rId14" name="Check Box 87">
              <controlPr defaultSize="0" autoFill="0" autoLine="0" autoPict="0">
                <anchor moveWithCells="1">
                  <from>
                    <xdr:col>4</xdr:col>
                    <xdr:colOff>9525</xdr:colOff>
                    <xdr:row>169</xdr:row>
                    <xdr:rowOff>47625</xdr:rowOff>
                  </from>
                  <to>
                    <xdr:col>6</xdr:col>
                    <xdr:colOff>28575</xdr:colOff>
                    <xdr:row>169</xdr:row>
                    <xdr:rowOff>333375</xdr:rowOff>
                  </to>
                </anchor>
              </controlPr>
            </control>
          </mc:Choice>
        </mc:AlternateContent>
        <mc:AlternateContent xmlns:mc="http://schemas.openxmlformats.org/markup-compatibility/2006">
          <mc:Choice Requires="x14">
            <control shapeId="4184" r:id="rId15" name="Check Box 88">
              <controlPr defaultSize="0" autoFill="0" autoLine="0" autoPict="0">
                <anchor moveWithCells="1">
                  <from>
                    <xdr:col>4</xdr:col>
                    <xdr:colOff>9525</xdr:colOff>
                    <xdr:row>168</xdr:row>
                    <xdr:rowOff>85725</xdr:rowOff>
                  </from>
                  <to>
                    <xdr:col>6</xdr:col>
                    <xdr:colOff>28575</xdr:colOff>
                    <xdr:row>168</xdr:row>
                    <xdr:rowOff>352425</xdr:rowOff>
                  </to>
                </anchor>
              </controlPr>
            </control>
          </mc:Choice>
        </mc:AlternateContent>
        <mc:AlternateContent xmlns:mc="http://schemas.openxmlformats.org/markup-compatibility/2006">
          <mc:Choice Requires="x14">
            <control shapeId="4185" r:id="rId16" name="Check Box 89">
              <controlPr defaultSize="0" autoFill="0" autoLine="0" autoPict="0">
                <anchor moveWithCells="1">
                  <from>
                    <xdr:col>4</xdr:col>
                    <xdr:colOff>0</xdr:colOff>
                    <xdr:row>171</xdr:row>
                    <xdr:rowOff>28575</xdr:rowOff>
                  </from>
                  <to>
                    <xdr:col>6</xdr:col>
                    <xdr:colOff>19050</xdr:colOff>
                    <xdr:row>171</xdr:row>
                    <xdr:rowOff>295275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456" yWindow="651" count="9">
        <x14:dataValidation type="list" allowBlank="1" showInputMessage="1" showErrorMessage="1" xr:uid="{00000000-0002-0000-0000-000002000000}">
          <x14:formula1>
            <xm:f>List!$M$2:$M$5</xm:f>
          </x14:formula1>
          <xm:sqref>L138:V139</xm:sqref>
        </x14:dataValidation>
        <x14:dataValidation type="list" allowBlank="1" showInputMessage="1" showErrorMessage="1" xr:uid="{00000000-0002-0000-0000-00000F000000}">
          <x14:formula1>
            <xm:f>List!$H$2:$H$4</xm:f>
          </x14:formula1>
          <xm:sqref>J30:T31</xm:sqref>
        </x14:dataValidation>
        <x14:dataValidation type="list" allowBlank="1" showInputMessage="1" showErrorMessage="1" prompt="year" xr:uid="{00000000-0002-0000-0000-000010000000}">
          <x14:formula1>
            <xm:f>List!$E$2:$E$52</xm:f>
          </x14:formula1>
          <xm:sqref>Y107:Y108</xm:sqref>
        </x14:dataValidation>
        <x14:dataValidation type="list" allowBlank="1" showInputMessage="1" showErrorMessage="1" prompt="year" xr:uid="{5E122F03-7503-4D75-879B-66D7C9194343}">
          <x14:formula1>
            <xm:f>List!$E$2:$E$54</xm:f>
          </x14:formula1>
          <xm:sqref>W107:X108 AH30 R146:T147 AH107 Y59:Z74 AH119 P99 W119 AH125 W125 AH131 W131 AH146 AE213:AF238</xm:sqref>
        </x14:dataValidation>
        <x14:dataValidation type="list" allowBlank="1" showInputMessage="1" showErrorMessage="1" xr:uid="{B5AA9D2D-81CF-45B1-B57A-A0E6C91A1D13}">
          <x14:formula1>
            <xm:f>List!$A$2:$A$14</xm:f>
          </x14:formula1>
          <xm:sqref>C16:T17</xm:sqref>
        </x14:dataValidation>
        <x14:dataValidation type="list" allowBlank="1" showInputMessage="1" showErrorMessage="1" xr:uid="{449D5DFE-EF02-4500-8CCD-756EC2751809}">
          <x14:formula1>
            <xm:f>INDIRECT(List!$N$7)</xm:f>
          </x14:formula1>
          <xm:sqref>AB138:AJ139</xm:sqref>
        </x14:dataValidation>
        <x14:dataValidation type="list" allowBlank="1" showInputMessage="1" showErrorMessage="1" xr:uid="{4AAE6BE8-A4E7-4991-9FC8-17784B52C2AB}">
          <x14:formula1>
            <xm:f>List!$I$2:$I$250</xm:f>
          </x14:formula1>
          <xm:sqref>J32:T33</xm:sqref>
        </x14:dataValidation>
        <x14:dataValidation type="list" allowBlank="1" showInputMessage="1" showErrorMessage="1" xr:uid="{94C83157-A850-4ADD-9BB8-4CEC2D690D98}">
          <x14:formula1>
            <xm:f>List!$L$2:$L$8</xm:f>
          </x14:formula1>
          <xm:sqref>O91:R93</xm:sqref>
        </x14:dataValidation>
        <x14:dataValidation type="list" allowBlank="1" showInputMessage="1" prompt="If you do not have a score, please select your condition from the drop-down list." xr:uid="{D8F69E7F-6E88-488B-AE78-37769D6C9EB1}">
          <x14:formula1>
            <xm:f>List!$AD$2:$AD$4</xm:f>
          </x14:formula1>
          <xm:sqref>L96:R97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FF00"/>
  </sheetPr>
  <dimension ref="A2:AS54"/>
  <sheetViews>
    <sheetView showRuler="0" view="pageBreakPreview" zoomScale="170" zoomScaleNormal="130" zoomScaleSheetLayoutView="170" zoomScalePageLayoutView="93" workbookViewId="0">
      <selection activeCell="T2" sqref="T2:AF2"/>
    </sheetView>
  </sheetViews>
  <sheetFormatPr defaultColWidth="2.625" defaultRowHeight="15" customHeight="1"/>
  <cols>
    <col min="1" max="1" width="1" style="1" customWidth="1"/>
    <col min="2" max="4" width="2.625" style="1"/>
    <col min="5" max="5" width="2.625" style="10"/>
    <col min="6" max="7" width="2.625" style="1"/>
    <col min="8" max="8" width="4.625" style="1" customWidth="1"/>
    <col min="9" max="17" width="2.625" style="1"/>
    <col min="18" max="24" width="3.375" style="1" customWidth="1"/>
    <col min="25" max="31" width="2.625" style="1"/>
    <col min="32" max="32" width="10.875" style="1" customWidth="1"/>
    <col min="33" max="16384" width="2.625" style="1"/>
  </cols>
  <sheetData>
    <row r="2" spans="2:33" ht="15" customHeight="1">
      <c r="T2" s="907" t="s">
        <v>2542</v>
      </c>
      <c r="U2" s="907"/>
      <c r="V2" s="907"/>
      <c r="W2" s="907"/>
      <c r="X2" s="907"/>
      <c r="Y2" s="907"/>
      <c r="Z2" s="907"/>
      <c r="AA2" s="907"/>
      <c r="AB2" s="907"/>
      <c r="AC2" s="907"/>
      <c r="AD2" s="907"/>
      <c r="AE2" s="907"/>
      <c r="AF2" s="907"/>
    </row>
    <row r="3" spans="2:33" ht="9" customHeight="1">
      <c r="X3" s="24"/>
      <c r="Y3" s="24"/>
      <c r="Z3" s="24"/>
      <c r="AA3" s="24"/>
      <c r="AB3" s="24"/>
      <c r="AC3" s="24"/>
      <c r="AD3" s="24"/>
      <c r="AE3" s="24"/>
      <c r="AF3" s="24"/>
    </row>
    <row r="4" spans="2:33" ht="14.45" customHeight="1">
      <c r="B4" s="765" t="s">
        <v>194</v>
      </c>
      <c r="C4" s="765"/>
      <c r="D4" s="765"/>
      <c r="E4" s="765"/>
      <c r="F4" s="765"/>
      <c r="G4" s="765"/>
      <c r="H4" s="765"/>
      <c r="I4" s="765"/>
      <c r="J4" s="765"/>
      <c r="K4" s="765"/>
      <c r="L4" s="765"/>
      <c r="M4" s="765"/>
      <c r="N4" s="765"/>
      <c r="O4" s="765"/>
      <c r="P4" s="765"/>
      <c r="Q4" s="765"/>
      <c r="R4" s="765"/>
      <c r="S4" s="765"/>
      <c r="T4" s="765"/>
      <c r="U4" s="765"/>
      <c r="V4" s="765"/>
      <c r="W4" s="765"/>
      <c r="X4" s="765"/>
      <c r="Y4" s="765"/>
      <c r="Z4" s="765"/>
      <c r="AA4" s="765"/>
      <c r="AB4" s="765"/>
      <c r="AC4" s="765"/>
      <c r="AD4" s="765"/>
      <c r="AE4" s="765"/>
      <c r="AF4" s="765"/>
    </row>
    <row r="5" spans="2:33" ht="14.45" customHeight="1">
      <c r="B5" s="765"/>
      <c r="C5" s="765"/>
      <c r="D5" s="765"/>
      <c r="E5" s="765"/>
      <c r="F5" s="765"/>
      <c r="G5" s="765"/>
      <c r="H5" s="765"/>
      <c r="I5" s="765"/>
      <c r="J5" s="765"/>
      <c r="K5" s="765"/>
      <c r="L5" s="765"/>
      <c r="M5" s="765"/>
      <c r="N5" s="765"/>
      <c r="O5" s="765"/>
      <c r="P5" s="765"/>
      <c r="Q5" s="765"/>
      <c r="R5" s="765"/>
      <c r="S5" s="765"/>
      <c r="T5" s="765"/>
      <c r="U5" s="765"/>
      <c r="V5" s="765"/>
      <c r="W5" s="765"/>
      <c r="X5" s="765"/>
      <c r="Y5" s="765"/>
      <c r="Z5" s="765"/>
      <c r="AA5" s="765"/>
      <c r="AB5" s="765"/>
      <c r="AC5" s="765"/>
      <c r="AD5" s="765"/>
      <c r="AE5" s="765"/>
      <c r="AF5" s="765"/>
    </row>
    <row r="6" spans="2:33" ht="7.9" customHeight="1">
      <c r="W6" s="15"/>
      <c r="X6" s="15"/>
      <c r="Y6" s="13"/>
      <c r="Z6" s="13"/>
      <c r="AA6" s="13"/>
      <c r="AB6" s="13"/>
      <c r="AC6" s="13"/>
      <c r="AD6" s="13"/>
      <c r="AE6" s="13"/>
      <c r="AF6" s="13"/>
    </row>
    <row r="7" spans="2:33" ht="15" customHeight="1">
      <c r="B7" s="817" t="s">
        <v>195</v>
      </c>
      <c r="C7" s="817"/>
      <c r="D7" s="817"/>
      <c r="E7" s="817"/>
      <c r="F7" s="817"/>
      <c r="G7" s="817"/>
      <c r="H7" s="817"/>
      <c r="I7" s="817"/>
      <c r="J7" s="817"/>
      <c r="K7" s="817"/>
      <c r="L7" s="817"/>
      <c r="M7" s="817"/>
      <c r="N7" s="817"/>
      <c r="O7" s="817"/>
      <c r="P7" s="817"/>
      <c r="Q7" s="817"/>
      <c r="R7" s="817"/>
      <c r="S7" s="817"/>
      <c r="T7" s="817"/>
      <c r="U7" s="817"/>
      <c r="V7" s="817"/>
      <c r="W7" s="817"/>
      <c r="X7" s="817"/>
      <c r="Y7" s="817"/>
      <c r="Z7" s="817"/>
      <c r="AA7" s="817"/>
      <c r="AB7" s="817"/>
      <c r="AC7" s="817"/>
      <c r="AD7" s="817"/>
      <c r="AE7" s="817"/>
      <c r="AF7" s="817"/>
    </row>
    <row r="8" spans="2:33" ht="14.45" customHeight="1">
      <c r="B8" s="817"/>
      <c r="C8" s="817"/>
      <c r="D8" s="817"/>
      <c r="E8" s="817"/>
      <c r="F8" s="817"/>
      <c r="G8" s="817"/>
      <c r="H8" s="817"/>
      <c r="I8" s="817"/>
      <c r="J8" s="817"/>
      <c r="K8" s="817"/>
      <c r="L8" s="817"/>
      <c r="M8" s="817"/>
      <c r="N8" s="817"/>
      <c r="O8" s="817"/>
      <c r="P8" s="817"/>
      <c r="Q8" s="817"/>
      <c r="R8" s="817"/>
      <c r="S8" s="817"/>
      <c r="T8" s="817"/>
      <c r="U8" s="817"/>
      <c r="V8" s="817"/>
      <c r="W8" s="817"/>
      <c r="X8" s="817"/>
      <c r="Y8" s="817"/>
      <c r="Z8" s="817"/>
      <c r="AA8" s="817"/>
      <c r="AB8" s="817"/>
      <c r="AC8" s="817"/>
      <c r="AD8" s="817"/>
      <c r="AE8" s="817"/>
      <c r="AF8" s="817"/>
    </row>
    <row r="9" spans="2:33" ht="14.45" customHeight="1">
      <c r="B9" s="817"/>
      <c r="C9" s="817"/>
      <c r="D9" s="817"/>
      <c r="E9" s="817"/>
      <c r="F9" s="817"/>
      <c r="G9" s="817"/>
      <c r="H9" s="817"/>
      <c r="I9" s="817"/>
      <c r="J9" s="817"/>
      <c r="K9" s="817"/>
      <c r="L9" s="817"/>
      <c r="M9" s="817"/>
      <c r="N9" s="817"/>
      <c r="O9" s="817"/>
      <c r="P9" s="817"/>
      <c r="Q9" s="817"/>
      <c r="R9" s="817"/>
      <c r="S9" s="817"/>
      <c r="T9" s="817"/>
      <c r="U9" s="817"/>
      <c r="V9" s="817"/>
      <c r="W9" s="817"/>
      <c r="X9" s="817"/>
      <c r="Y9" s="817"/>
      <c r="Z9" s="817"/>
      <c r="AA9" s="817"/>
      <c r="AB9" s="817"/>
      <c r="AC9" s="817"/>
      <c r="AD9" s="817"/>
      <c r="AE9" s="817"/>
      <c r="AF9" s="817"/>
    </row>
    <row r="10" spans="2:33" ht="14.45" customHeight="1">
      <c r="B10" s="817"/>
      <c r="C10" s="817"/>
      <c r="D10" s="817"/>
      <c r="E10" s="817"/>
      <c r="F10" s="817"/>
      <c r="G10" s="817"/>
      <c r="H10" s="817"/>
      <c r="I10" s="817"/>
      <c r="J10" s="817"/>
      <c r="K10" s="817"/>
      <c r="L10" s="817"/>
      <c r="M10" s="817"/>
      <c r="N10" s="817"/>
      <c r="O10" s="817"/>
      <c r="P10" s="817"/>
      <c r="Q10" s="817"/>
      <c r="R10" s="817"/>
      <c r="S10" s="817"/>
      <c r="T10" s="817"/>
      <c r="U10" s="817"/>
      <c r="V10" s="817"/>
      <c r="W10" s="817"/>
      <c r="X10" s="817"/>
      <c r="Y10" s="817"/>
      <c r="Z10" s="817"/>
      <c r="AA10" s="817"/>
      <c r="AB10" s="817"/>
      <c r="AC10" s="817"/>
      <c r="AD10" s="817"/>
      <c r="AE10" s="817"/>
      <c r="AF10" s="817"/>
    </row>
    <row r="11" spans="2:33" ht="14.45" customHeight="1">
      <c r="B11" s="817"/>
      <c r="C11" s="817"/>
      <c r="D11" s="817"/>
      <c r="E11" s="817"/>
      <c r="F11" s="817"/>
      <c r="G11" s="817"/>
      <c r="H11" s="817"/>
      <c r="I11" s="817"/>
      <c r="J11" s="817"/>
      <c r="K11" s="817"/>
      <c r="L11" s="817"/>
      <c r="M11" s="817"/>
      <c r="N11" s="817"/>
      <c r="O11" s="817"/>
      <c r="P11" s="817"/>
      <c r="Q11" s="817"/>
      <c r="R11" s="817"/>
      <c r="S11" s="817"/>
      <c r="T11" s="817"/>
      <c r="U11" s="817"/>
      <c r="V11" s="817"/>
      <c r="W11" s="817"/>
      <c r="X11" s="817"/>
      <c r="Y11" s="817"/>
      <c r="Z11" s="817"/>
      <c r="AA11" s="817"/>
      <c r="AB11" s="817"/>
      <c r="AC11" s="817"/>
      <c r="AD11" s="817"/>
      <c r="AE11" s="817"/>
      <c r="AF11" s="817"/>
    </row>
    <row r="12" spans="2:33" ht="14.45" customHeight="1">
      <c r="B12" s="817"/>
      <c r="C12" s="817"/>
      <c r="D12" s="817"/>
      <c r="E12" s="817"/>
      <c r="F12" s="817"/>
      <c r="G12" s="817"/>
      <c r="H12" s="817"/>
      <c r="I12" s="817"/>
      <c r="J12" s="817"/>
      <c r="K12" s="817"/>
      <c r="L12" s="817"/>
      <c r="M12" s="817"/>
      <c r="N12" s="817"/>
      <c r="O12" s="817"/>
      <c r="P12" s="817"/>
      <c r="Q12" s="817"/>
      <c r="R12" s="817"/>
      <c r="S12" s="817"/>
      <c r="T12" s="817"/>
      <c r="U12" s="817"/>
      <c r="V12" s="817"/>
      <c r="W12" s="817"/>
      <c r="X12" s="817"/>
      <c r="Y12" s="817"/>
      <c r="Z12" s="817"/>
      <c r="AA12" s="817"/>
      <c r="AB12" s="817"/>
      <c r="AC12" s="817"/>
      <c r="AD12" s="817"/>
      <c r="AE12" s="817"/>
      <c r="AF12" s="817"/>
    </row>
    <row r="13" spans="2:33" ht="15" customHeight="1">
      <c r="B13" s="476" t="s">
        <v>2546</v>
      </c>
      <c r="C13" s="476"/>
      <c r="D13" s="476"/>
      <c r="E13" s="476"/>
      <c r="F13" s="476"/>
      <c r="G13" s="476"/>
      <c r="H13" s="476"/>
      <c r="I13" s="476"/>
      <c r="J13" s="476"/>
      <c r="K13" s="476"/>
      <c r="L13" s="476"/>
      <c r="M13" s="476"/>
      <c r="N13" s="476"/>
      <c r="O13" s="476"/>
      <c r="P13" s="476"/>
      <c r="Q13" s="476"/>
      <c r="R13" s="476"/>
      <c r="S13" s="476"/>
      <c r="T13" s="476"/>
      <c r="U13" s="476"/>
      <c r="V13" s="476"/>
      <c r="W13" s="476"/>
      <c r="X13" s="476"/>
      <c r="Y13" s="476"/>
      <c r="Z13" s="476"/>
      <c r="AA13" s="476"/>
      <c r="AB13" s="476"/>
      <c r="AC13" s="476"/>
      <c r="AD13" s="476"/>
      <c r="AE13" s="476"/>
      <c r="AF13" s="476"/>
    </row>
    <row r="14" spans="2:33" ht="15" customHeight="1">
      <c r="B14" s="2"/>
      <c r="C14" s="2"/>
      <c r="D14" s="2"/>
      <c r="E14" s="22"/>
      <c r="F14" s="2"/>
      <c r="G14" s="2"/>
      <c r="H14" s="2"/>
      <c r="I14" s="2"/>
      <c r="J14" s="2"/>
      <c r="K14" s="2"/>
      <c r="L14" s="2"/>
      <c r="M14" s="2"/>
      <c r="N14" s="2"/>
      <c r="O14" s="2"/>
      <c r="P14" s="2"/>
      <c r="Q14" s="2"/>
      <c r="R14" s="2"/>
      <c r="S14" s="2"/>
      <c r="T14" s="2"/>
      <c r="U14" s="2"/>
      <c r="V14" s="2"/>
      <c r="W14" s="2"/>
      <c r="X14" s="2"/>
      <c r="Y14" s="2"/>
      <c r="Z14" s="2"/>
      <c r="AA14" s="2"/>
      <c r="AB14" s="2"/>
      <c r="AC14" s="2"/>
      <c r="AD14" s="2"/>
      <c r="AE14" s="2"/>
      <c r="AF14" s="2"/>
    </row>
    <row r="15" spans="2:33" ht="15" customHeight="1">
      <c r="B15" s="914" t="s">
        <v>196</v>
      </c>
      <c r="C15" s="914"/>
      <c r="D15" s="914"/>
      <c r="E15" s="916">
        <f>'Application Form'!AE4</f>
        <v>0</v>
      </c>
      <c r="F15" s="916"/>
      <c r="G15" s="916"/>
      <c r="H15" s="916"/>
      <c r="I15" s="916"/>
      <c r="J15" s="916"/>
      <c r="K15" s="13"/>
      <c r="L15" s="13"/>
      <c r="S15" s="908" t="str">
        <f>'Application Form'!$J$26&amp;IF('Application Form'!$J$28&lt;&gt;""," "&amp;'Application Form'!$J$28,"")&amp;" "&amp;'Application Form'!$J$24</f>
        <v xml:space="preserve"> </v>
      </c>
      <c r="T15" s="908"/>
      <c r="U15" s="908"/>
      <c r="V15" s="908"/>
      <c r="W15" s="908"/>
      <c r="X15" s="908"/>
      <c r="Y15" s="908"/>
      <c r="Z15" s="908"/>
      <c r="AA15" s="908"/>
      <c r="AB15" s="908"/>
      <c r="AC15" s="908"/>
      <c r="AD15" s="908"/>
      <c r="AE15" s="908"/>
      <c r="AF15" s="908"/>
      <c r="AG15" s="5"/>
    </row>
    <row r="16" spans="2:33" ht="15" customHeight="1" thickBot="1">
      <c r="B16" s="915"/>
      <c r="C16" s="915"/>
      <c r="D16" s="915"/>
      <c r="E16" s="917"/>
      <c r="F16" s="917"/>
      <c r="G16" s="917"/>
      <c r="H16" s="917"/>
      <c r="I16" s="917"/>
      <c r="J16" s="917"/>
      <c r="K16" s="13"/>
      <c r="L16" s="13"/>
      <c r="M16" s="28" t="s">
        <v>152</v>
      </c>
      <c r="N16" s="6"/>
      <c r="O16" s="6"/>
      <c r="P16" s="6"/>
      <c r="Q16" s="6"/>
      <c r="R16" s="6"/>
      <c r="S16" s="909"/>
      <c r="T16" s="909"/>
      <c r="U16" s="909"/>
      <c r="V16" s="909"/>
      <c r="W16" s="909"/>
      <c r="X16" s="909"/>
      <c r="Y16" s="909"/>
      <c r="Z16" s="909"/>
      <c r="AA16" s="909"/>
      <c r="AB16" s="909"/>
      <c r="AC16" s="909"/>
      <c r="AD16" s="909"/>
      <c r="AE16" s="909"/>
      <c r="AF16" s="909"/>
      <c r="AG16" s="5"/>
    </row>
    <row r="17" spans="1:33" ht="13.9" customHeight="1">
      <c r="C17" s="21"/>
      <c r="D17" s="21"/>
      <c r="E17" s="21"/>
      <c r="F17" s="21"/>
      <c r="G17" s="21"/>
      <c r="H17" s="21"/>
      <c r="I17" s="21"/>
      <c r="J17" s="21"/>
      <c r="K17" s="13"/>
      <c r="L17" s="13"/>
      <c r="S17" s="25"/>
      <c r="T17" s="25"/>
      <c r="U17" s="25"/>
      <c r="V17" s="25"/>
      <c r="W17" s="25"/>
      <c r="X17" s="25"/>
      <c r="Y17" s="25"/>
      <c r="Z17" s="25"/>
      <c r="AA17" s="25"/>
      <c r="AB17" s="25"/>
      <c r="AC17" s="25"/>
      <c r="AD17" s="25"/>
      <c r="AE17" s="25"/>
      <c r="AF17" s="25"/>
      <c r="AG17" s="5"/>
    </row>
    <row r="18" spans="1:33" ht="15.6" customHeight="1">
      <c r="B18" s="12" t="s">
        <v>197</v>
      </c>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row>
    <row r="19" spans="1:33" ht="15.6" customHeight="1">
      <c r="B19" s="828" t="s">
        <v>2545</v>
      </c>
      <c r="C19" s="828"/>
      <c r="D19" s="828"/>
      <c r="E19" s="828"/>
      <c r="F19" s="828"/>
      <c r="G19" s="828"/>
      <c r="H19" s="828"/>
      <c r="I19" s="828"/>
      <c r="J19" s="828"/>
      <c r="K19" s="828"/>
      <c r="L19" s="828"/>
      <c r="M19" s="828"/>
      <c r="N19" s="828"/>
      <c r="O19" s="828"/>
      <c r="P19" s="828"/>
      <c r="Q19" s="828"/>
      <c r="R19" s="828"/>
      <c r="S19" s="828"/>
      <c r="T19" s="828"/>
      <c r="U19" s="828"/>
      <c r="V19" s="828"/>
      <c r="W19" s="828"/>
      <c r="X19" s="828"/>
      <c r="Y19" s="828"/>
      <c r="Z19" s="828"/>
      <c r="AA19" s="828"/>
      <c r="AB19" s="828"/>
      <c r="AC19" s="828"/>
      <c r="AD19" s="828"/>
      <c r="AE19" s="828"/>
      <c r="AF19" s="828"/>
    </row>
    <row r="20" spans="1:33" ht="51" customHeight="1">
      <c r="B20" s="296" t="s">
        <v>2549</v>
      </c>
      <c r="C20" s="828"/>
      <c r="D20" s="828"/>
      <c r="E20" s="828"/>
      <c r="F20" s="828"/>
      <c r="G20" s="828"/>
      <c r="H20" s="828"/>
      <c r="I20" s="828"/>
      <c r="J20" s="828"/>
      <c r="K20" s="828"/>
      <c r="L20" s="828"/>
      <c r="M20" s="828"/>
      <c r="N20" s="828"/>
      <c r="O20" s="828"/>
      <c r="P20" s="828"/>
      <c r="Q20" s="828"/>
      <c r="R20" s="828"/>
      <c r="S20" s="828"/>
      <c r="T20" s="828"/>
      <c r="U20" s="828"/>
      <c r="V20" s="828"/>
      <c r="W20" s="828"/>
      <c r="X20" s="828"/>
      <c r="Y20" s="828"/>
      <c r="Z20" s="828"/>
      <c r="AA20" s="828"/>
      <c r="AB20" s="828"/>
      <c r="AC20" s="828"/>
      <c r="AD20" s="828"/>
      <c r="AE20" s="828"/>
      <c r="AF20" s="828"/>
      <c r="AG20" s="5"/>
    </row>
    <row r="21" spans="1:33" ht="12.75">
      <c r="E21" s="1"/>
      <c r="AG21" s="5"/>
    </row>
    <row r="22" spans="1:33" ht="33.6" customHeight="1">
      <c r="B22" s="866" t="s">
        <v>2544</v>
      </c>
      <c r="C22" s="867"/>
      <c r="D22" s="867"/>
      <c r="E22" s="867"/>
      <c r="F22" s="867"/>
      <c r="G22" s="867"/>
      <c r="H22" s="867"/>
      <c r="I22" s="867"/>
      <c r="J22" s="867"/>
      <c r="K22" s="867"/>
      <c r="L22" s="867"/>
      <c r="M22" s="867"/>
      <c r="N22" s="867"/>
      <c r="O22" s="867"/>
      <c r="P22" s="867"/>
      <c r="Q22" s="867"/>
      <c r="R22" s="867"/>
      <c r="S22" s="867"/>
      <c r="T22" s="867"/>
      <c r="U22" s="867"/>
      <c r="V22" s="867"/>
      <c r="W22" s="867"/>
      <c r="X22" s="867"/>
      <c r="Y22" s="867"/>
      <c r="Z22" s="867"/>
      <c r="AA22" s="867"/>
      <c r="AB22" s="867"/>
      <c r="AC22" s="867"/>
      <c r="AD22" s="834"/>
      <c r="AE22" s="834"/>
      <c r="AF22" s="202"/>
    </row>
    <row r="23" spans="1:33" ht="16.149999999999999" customHeight="1">
      <c r="B23" s="868" t="s">
        <v>198</v>
      </c>
      <c r="C23" s="868"/>
      <c r="D23" s="868"/>
      <c r="E23" s="868"/>
      <c r="F23" s="868"/>
      <c r="G23" s="868"/>
      <c r="H23" s="868"/>
      <c r="I23" s="868"/>
      <c r="J23" s="868"/>
      <c r="K23" s="868"/>
      <c r="L23" s="868"/>
      <c r="M23" s="868"/>
      <c r="N23" s="868"/>
      <c r="O23" s="868"/>
      <c r="P23" s="868"/>
      <c r="Q23" s="868"/>
      <c r="R23" s="868"/>
      <c r="S23" s="868"/>
      <c r="T23" s="868"/>
      <c r="U23" s="868"/>
      <c r="V23" s="868"/>
      <c r="W23" s="868"/>
      <c r="X23" s="868"/>
      <c r="Y23" s="868"/>
      <c r="Z23" s="868"/>
      <c r="AA23" s="868"/>
      <c r="AB23" s="868"/>
      <c r="AC23" s="868"/>
      <c r="AD23" s="833"/>
      <c r="AE23" s="833"/>
      <c r="AF23" s="1" t="str">
        <f>IF($AD$22="Yes","courses","")</f>
        <v/>
      </c>
    </row>
    <row r="24" spans="1:33" ht="12.75">
      <c r="B24" s="201"/>
      <c r="C24" s="201"/>
      <c r="D24" s="201"/>
      <c r="E24" s="201"/>
      <c r="F24" s="201"/>
      <c r="G24" s="201"/>
      <c r="H24" s="201"/>
      <c r="I24" s="201"/>
      <c r="J24" s="201"/>
      <c r="K24" s="201"/>
      <c r="L24" s="201"/>
      <c r="M24" s="201"/>
      <c r="N24" s="201"/>
      <c r="O24" s="201"/>
      <c r="P24" s="201"/>
      <c r="Q24" s="201"/>
      <c r="R24" s="201"/>
      <c r="S24" s="201"/>
      <c r="T24" s="201"/>
      <c r="U24" s="201"/>
      <c r="V24" s="201"/>
      <c r="W24" s="201"/>
      <c r="X24" s="201"/>
      <c r="Y24" s="201"/>
      <c r="Z24" s="201"/>
      <c r="AA24" s="201"/>
      <c r="AB24" s="201"/>
      <c r="AC24" s="201"/>
      <c r="AD24" s="201"/>
      <c r="AE24" s="201"/>
      <c r="AF24" s="201"/>
      <c r="AG24" s="5"/>
    </row>
    <row r="25" spans="1:33" ht="18" customHeight="1">
      <c r="B25" s="201"/>
      <c r="C25" s="832" t="str" cm="1">
        <f t="array" ref="C25">_xlfn.IFS($AD$23="","You may choose up to 3 courses", $AD$23=1,"You can select up to 2 universities", $AD$23=2,"You can select only 1 university", $AD$23=3,"You can not apply with this Application Form since you have already selected the maximum number")</f>
        <v>You may choose up to 3 courses</v>
      </c>
      <c r="D25" s="832"/>
      <c r="E25" s="832"/>
      <c r="F25" s="832"/>
      <c r="G25" s="832"/>
      <c r="H25" s="832"/>
      <c r="I25" s="832"/>
      <c r="J25" s="832"/>
      <c r="K25" s="832"/>
      <c r="L25" s="832"/>
      <c r="M25" s="832"/>
      <c r="N25" s="832"/>
      <c r="O25" s="832"/>
      <c r="P25" s="832"/>
      <c r="Q25" s="832"/>
      <c r="R25" s="832"/>
      <c r="S25" s="832"/>
      <c r="T25" s="832"/>
      <c r="U25" s="832"/>
      <c r="V25" s="832"/>
      <c r="W25" s="832"/>
      <c r="X25" s="832"/>
      <c r="Y25" s="832"/>
      <c r="Z25" s="832"/>
      <c r="AA25" s="832"/>
      <c r="AB25" s="832"/>
      <c r="AC25" s="832"/>
      <c r="AD25" s="832"/>
      <c r="AE25" s="832"/>
      <c r="AF25" s="201"/>
      <c r="AG25" s="5"/>
    </row>
    <row r="26" spans="1:33" ht="13.9" customHeight="1" thickBot="1">
      <c r="B26" s="21"/>
      <c r="C26" s="21"/>
      <c r="D26" s="21"/>
      <c r="E26" s="21"/>
      <c r="F26" s="21"/>
      <c r="G26" s="21"/>
      <c r="H26" s="21"/>
      <c r="I26" s="21"/>
      <c r="J26" s="21"/>
      <c r="K26" s="13"/>
      <c r="L26" s="13"/>
      <c r="S26" s="25"/>
      <c r="T26" s="25"/>
      <c r="U26" s="25"/>
      <c r="V26" s="25"/>
      <c r="W26" s="25"/>
      <c r="X26" s="25"/>
      <c r="Y26" s="25"/>
      <c r="Z26" s="25"/>
      <c r="AA26" s="25"/>
      <c r="AB26" s="25"/>
      <c r="AC26" s="25"/>
      <c r="AD26" s="25"/>
      <c r="AE26" s="25"/>
      <c r="AF26" s="25"/>
      <c r="AG26" s="5"/>
    </row>
    <row r="27" spans="1:33" ht="32.65" customHeight="1">
      <c r="B27" s="818" t="s">
        <v>199</v>
      </c>
      <c r="C27" s="819"/>
      <c r="D27" s="822" t="s">
        <v>200</v>
      </c>
      <c r="E27" s="823"/>
      <c r="F27" s="824"/>
      <c r="G27" s="910" t="s">
        <v>201</v>
      </c>
      <c r="H27" s="911"/>
      <c r="I27" s="911"/>
      <c r="J27" s="911"/>
      <c r="K27" s="819"/>
      <c r="L27" s="910" t="s">
        <v>202</v>
      </c>
      <c r="M27" s="911"/>
      <c r="N27" s="911"/>
      <c r="O27" s="911"/>
      <c r="P27" s="911"/>
      <c r="Q27" s="819"/>
      <c r="R27" s="910" t="s">
        <v>203</v>
      </c>
      <c r="S27" s="911"/>
      <c r="T27" s="911"/>
      <c r="U27" s="911"/>
      <c r="V27" s="911"/>
      <c r="W27" s="911"/>
      <c r="X27" s="819"/>
      <c r="Y27" s="910" t="s">
        <v>204</v>
      </c>
      <c r="Z27" s="911"/>
      <c r="AA27" s="911"/>
      <c r="AB27" s="819"/>
      <c r="AC27" s="910" t="s">
        <v>205</v>
      </c>
      <c r="AD27" s="911"/>
      <c r="AE27" s="911"/>
      <c r="AF27" s="918"/>
    </row>
    <row r="28" spans="1:33" ht="39" customHeight="1" thickBot="1">
      <c r="B28" s="820"/>
      <c r="C28" s="821"/>
      <c r="D28" s="825"/>
      <c r="E28" s="826"/>
      <c r="F28" s="827"/>
      <c r="G28" s="912"/>
      <c r="H28" s="913"/>
      <c r="I28" s="913"/>
      <c r="J28" s="913"/>
      <c r="K28" s="821"/>
      <c r="L28" s="912"/>
      <c r="M28" s="913"/>
      <c r="N28" s="913"/>
      <c r="O28" s="913"/>
      <c r="P28" s="913"/>
      <c r="Q28" s="821"/>
      <c r="R28" s="912"/>
      <c r="S28" s="913"/>
      <c r="T28" s="913"/>
      <c r="U28" s="913"/>
      <c r="V28" s="913"/>
      <c r="W28" s="913"/>
      <c r="X28" s="821"/>
      <c r="Y28" s="912"/>
      <c r="Z28" s="913"/>
      <c r="AA28" s="913"/>
      <c r="AB28" s="821"/>
      <c r="AC28" s="912"/>
      <c r="AD28" s="913"/>
      <c r="AE28" s="913"/>
      <c r="AF28" s="919"/>
    </row>
    <row r="29" spans="1:33" ht="22.9" customHeight="1">
      <c r="A29" s="203"/>
      <c r="B29" s="835">
        <v>1</v>
      </c>
      <c r="C29" s="836"/>
      <c r="D29" s="839"/>
      <c r="E29" s="840"/>
      <c r="F29" s="841"/>
      <c r="G29" s="848" t="str">
        <f>IF(D29="","",VLOOKUP(D29,'Graduate School Code(FY2024)'!$A$2:$D$639,2,FALSE))</f>
        <v/>
      </c>
      <c r="H29" s="849"/>
      <c r="I29" s="849"/>
      <c r="J29" s="849"/>
      <c r="K29" s="850"/>
      <c r="L29" s="854" t="str">
        <f>IF(D29="","",VLOOKUP(D29,'Graduate School Code(FY2024)'!$A$2:$D$639,3,FALSE))</f>
        <v/>
      </c>
      <c r="M29" s="855"/>
      <c r="N29" s="855"/>
      <c r="O29" s="855"/>
      <c r="P29" s="855"/>
      <c r="Q29" s="856"/>
      <c r="R29" s="854" t="str">
        <f>IF(D29="","",VLOOKUP(D29,'Graduate School Code(FY2024)'!$A$2:$D$639,4,FALSE))</f>
        <v/>
      </c>
      <c r="S29" s="855"/>
      <c r="T29" s="855"/>
      <c r="U29" s="855"/>
      <c r="V29" s="855"/>
      <c r="W29" s="855"/>
      <c r="X29" s="856"/>
      <c r="Y29" s="860"/>
      <c r="Z29" s="861"/>
      <c r="AA29" s="861"/>
      <c r="AB29" s="862"/>
      <c r="AC29" s="829" t="str">
        <f>IFERROR(IF($Y$29="Master",INDEX('Graduate School Code(FY2024)'!$A$1:$I$700,MATCH($D$29,'Graduate School Code(FY2024)'!$A$1:$A$700,0),5),IF($Y$29="PhD",INDEX('Graduate School Code(FY2024)'!$A$1:$I$700,MATCH($D$29,'Graduate School Code(FY2024)'!$A$1:$A$700,0),7),"")),"")</f>
        <v/>
      </c>
      <c r="AD29" s="830"/>
      <c r="AE29" s="830"/>
      <c r="AF29" s="831"/>
    </row>
    <row r="30" spans="1:33" ht="11.45" customHeight="1">
      <c r="A30" s="203"/>
      <c r="B30" s="835"/>
      <c r="C30" s="836"/>
      <c r="D30" s="842"/>
      <c r="E30" s="843"/>
      <c r="F30" s="844"/>
      <c r="G30" s="848"/>
      <c r="H30" s="849"/>
      <c r="I30" s="849"/>
      <c r="J30" s="849"/>
      <c r="K30" s="850"/>
      <c r="L30" s="854"/>
      <c r="M30" s="855"/>
      <c r="N30" s="855"/>
      <c r="O30" s="855"/>
      <c r="P30" s="855"/>
      <c r="Q30" s="856"/>
      <c r="R30" s="854"/>
      <c r="S30" s="855"/>
      <c r="T30" s="855"/>
      <c r="U30" s="855"/>
      <c r="V30" s="855"/>
      <c r="W30" s="855"/>
      <c r="X30" s="856"/>
      <c r="Y30" s="860"/>
      <c r="Z30" s="861"/>
      <c r="AA30" s="861"/>
      <c r="AB30" s="862"/>
      <c r="AC30" s="869" t="str">
        <f>IF($AC$29="mandatory","Input the name of supervisor","")</f>
        <v/>
      </c>
      <c r="AD30" s="870"/>
      <c r="AE30" s="870"/>
      <c r="AF30" s="871"/>
    </row>
    <row r="31" spans="1:33" ht="11.45" customHeight="1">
      <c r="A31" s="203"/>
      <c r="B31" s="835"/>
      <c r="C31" s="836"/>
      <c r="D31" s="842"/>
      <c r="E31" s="843"/>
      <c r="F31" s="844"/>
      <c r="G31" s="848"/>
      <c r="H31" s="849"/>
      <c r="I31" s="849"/>
      <c r="J31" s="849"/>
      <c r="K31" s="850"/>
      <c r="L31" s="854"/>
      <c r="M31" s="855"/>
      <c r="N31" s="855"/>
      <c r="O31" s="855"/>
      <c r="P31" s="855"/>
      <c r="Q31" s="856"/>
      <c r="R31" s="854"/>
      <c r="S31" s="855"/>
      <c r="T31" s="855"/>
      <c r="U31" s="855"/>
      <c r="V31" s="855"/>
      <c r="W31" s="855"/>
      <c r="X31" s="856"/>
      <c r="Y31" s="860"/>
      <c r="Z31" s="861"/>
      <c r="AA31" s="861"/>
      <c r="AB31" s="862"/>
      <c r="AC31" s="924" t="str">
        <f>IFERROR(IF(AND($Y$29="Master",$AC$29="mandatory"),HYPERLINK(INDEX('Graduate School Code(FY2024)'!$A$1:$G$639,MATCH($D$29,'Graduate School Code(FY2024)'!$A$1:$A$639,0),6),"Select from HERE"),IF(AND($Y$29="PhD",$AC$29="mandatory"),HYPERLINK(INDEX('Graduate School Code(FY2024)'!$A$1:$I$639,MATCH($D$29,'Graduate School Code(FY2024)'!$A$1:$A$639,0),8),"Select from HERE"),"")),"")</f>
        <v/>
      </c>
      <c r="AD31" s="925"/>
      <c r="AE31" s="925"/>
      <c r="AF31" s="926"/>
    </row>
    <row r="32" spans="1:33" ht="15" customHeight="1">
      <c r="A32" s="203"/>
      <c r="B32" s="835"/>
      <c r="C32" s="836"/>
      <c r="D32" s="842"/>
      <c r="E32" s="843"/>
      <c r="F32" s="844"/>
      <c r="G32" s="848"/>
      <c r="H32" s="849"/>
      <c r="I32" s="849"/>
      <c r="J32" s="849"/>
      <c r="K32" s="850"/>
      <c r="L32" s="854"/>
      <c r="M32" s="855"/>
      <c r="N32" s="855"/>
      <c r="O32" s="855"/>
      <c r="P32" s="855"/>
      <c r="Q32" s="856"/>
      <c r="R32" s="854"/>
      <c r="S32" s="855"/>
      <c r="T32" s="855"/>
      <c r="U32" s="855"/>
      <c r="V32" s="855"/>
      <c r="W32" s="855"/>
      <c r="X32" s="856"/>
      <c r="Y32" s="860"/>
      <c r="Z32" s="861"/>
      <c r="AA32" s="861"/>
      <c r="AB32" s="862"/>
      <c r="AC32" s="297"/>
      <c r="AD32" s="298"/>
      <c r="AE32" s="298"/>
      <c r="AF32" s="902"/>
    </row>
    <row r="33" spans="1:32" ht="15" customHeight="1">
      <c r="A33" s="203"/>
      <c r="B33" s="835"/>
      <c r="C33" s="836"/>
      <c r="D33" s="842"/>
      <c r="E33" s="843"/>
      <c r="F33" s="844"/>
      <c r="G33" s="848"/>
      <c r="H33" s="849"/>
      <c r="I33" s="849"/>
      <c r="J33" s="849"/>
      <c r="K33" s="850"/>
      <c r="L33" s="854"/>
      <c r="M33" s="855"/>
      <c r="N33" s="855"/>
      <c r="O33" s="855"/>
      <c r="P33" s="855"/>
      <c r="Q33" s="856"/>
      <c r="R33" s="854"/>
      <c r="S33" s="855"/>
      <c r="T33" s="855"/>
      <c r="U33" s="855"/>
      <c r="V33" s="855"/>
      <c r="W33" s="855"/>
      <c r="X33" s="856"/>
      <c r="Y33" s="860"/>
      <c r="Z33" s="861"/>
      <c r="AA33" s="861"/>
      <c r="AB33" s="862"/>
      <c r="AC33" s="300"/>
      <c r="AD33" s="301"/>
      <c r="AE33" s="301"/>
      <c r="AF33" s="903"/>
    </row>
    <row r="34" spans="1:32" ht="15" customHeight="1">
      <c r="A34" s="203"/>
      <c r="B34" s="835"/>
      <c r="C34" s="836"/>
      <c r="D34" s="842"/>
      <c r="E34" s="843"/>
      <c r="F34" s="844"/>
      <c r="G34" s="848"/>
      <c r="H34" s="849"/>
      <c r="I34" s="849"/>
      <c r="J34" s="849"/>
      <c r="K34" s="850"/>
      <c r="L34" s="854"/>
      <c r="M34" s="855"/>
      <c r="N34" s="855"/>
      <c r="O34" s="855"/>
      <c r="P34" s="855"/>
      <c r="Q34" s="856"/>
      <c r="R34" s="854"/>
      <c r="S34" s="855"/>
      <c r="T34" s="855"/>
      <c r="U34" s="855"/>
      <c r="V34" s="855"/>
      <c r="W34" s="855"/>
      <c r="X34" s="856"/>
      <c r="Y34" s="860"/>
      <c r="Z34" s="861"/>
      <c r="AA34" s="861"/>
      <c r="AB34" s="862"/>
      <c r="AC34" s="300"/>
      <c r="AD34" s="301"/>
      <c r="AE34" s="301"/>
      <c r="AF34" s="903"/>
    </row>
    <row r="35" spans="1:32" ht="15" customHeight="1">
      <c r="A35" s="203"/>
      <c r="B35" s="837"/>
      <c r="C35" s="838"/>
      <c r="D35" s="845"/>
      <c r="E35" s="846"/>
      <c r="F35" s="847"/>
      <c r="G35" s="851"/>
      <c r="H35" s="852"/>
      <c r="I35" s="852"/>
      <c r="J35" s="852"/>
      <c r="K35" s="853"/>
      <c r="L35" s="857"/>
      <c r="M35" s="858"/>
      <c r="N35" s="858"/>
      <c r="O35" s="858"/>
      <c r="P35" s="858"/>
      <c r="Q35" s="859"/>
      <c r="R35" s="857"/>
      <c r="S35" s="858"/>
      <c r="T35" s="858"/>
      <c r="U35" s="858"/>
      <c r="V35" s="858"/>
      <c r="W35" s="858"/>
      <c r="X35" s="859"/>
      <c r="Y35" s="863"/>
      <c r="Z35" s="864"/>
      <c r="AA35" s="864"/>
      <c r="AB35" s="865"/>
      <c r="AC35" s="300"/>
      <c r="AD35" s="301"/>
      <c r="AE35" s="301"/>
      <c r="AF35" s="903"/>
    </row>
    <row r="36" spans="1:32" ht="22.9" customHeight="1">
      <c r="A36" s="203"/>
      <c r="B36" s="889">
        <v>2</v>
      </c>
      <c r="C36" s="890"/>
      <c r="D36" s="839"/>
      <c r="E36" s="840"/>
      <c r="F36" s="841"/>
      <c r="G36" s="848" t="str">
        <f>IF(D36="","",VLOOKUP(D36,'Graduate School Code(FY2024)'!$A$2:$D$639,2,FALSE))</f>
        <v/>
      </c>
      <c r="H36" s="849"/>
      <c r="I36" s="849"/>
      <c r="J36" s="849"/>
      <c r="K36" s="850"/>
      <c r="L36" s="854" t="str">
        <f>IF(D36="","",VLOOKUP(D36,'Graduate School Code(FY2024)'!$A$2:$D$639,3,FALSE))</f>
        <v/>
      </c>
      <c r="M36" s="855"/>
      <c r="N36" s="855"/>
      <c r="O36" s="855"/>
      <c r="P36" s="855"/>
      <c r="Q36" s="856"/>
      <c r="R36" s="854" t="str">
        <f>IF(D36="","",VLOOKUP(D36,'Graduate School Code(FY2024)'!$A$2:$D$639,4,FALSE))</f>
        <v/>
      </c>
      <c r="S36" s="855"/>
      <c r="T36" s="855"/>
      <c r="U36" s="855"/>
      <c r="V36" s="855"/>
      <c r="W36" s="855"/>
      <c r="X36" s="856"/>
      <c r="Y36" s="860"/>
      <c r="Z36" s="861"/>
      <c r="AA36" s="861"/>
      <c r="AB36" s="862"/>
      <c r="AC36" s="920" t="str">
        <f>IFERROR(IF($Y$36="Master",INDEX('Graduate School Code(FY2024)'!$A$1:$I$700,MATCH($D$36,'Graduate School Code(FY2024)'!$A$1:$A$700,0),5),IF($Y$36="PhD",INDEX('Graduate School Code(FY2024)'!$A$1:$I$700,MATCH($D$36,'Graduate School Code(FY2024)'!$A$1:$A$700,0),7),"")),"")</f>
        <v/>
      </c>
      <c r="AD36" s="921"/>
      <c r="AE36" s="921"/>
      <c r="AF36" s="922"/>
    </row>
    <row r="37" spans="1:32" ht="11.45" customHeight="1">
      <c r="A37" s="203"/>
      <c r="B37" s="889"/>
      <c r="C37" s="890"/>
      <c r="D37" s="842"/>
      <c r="E37" s="843"/>
      <c r="F37" s="844"/>
      <c r="G37" s="848"/>
      <c r="H37" s="849"/>
      <c r="I37" s="849"/>
      <c r="J37" s="849"/>
      <c r="K37" s="850"/>
      <c r="L37" s="854"/>
      <c r="M37" s="855"/>
      <c r="N37" s="855"/>
      <c r="O37" s="855"/>
      <c r="P37" s="855"/>
      <c r="Q37" s="856"/>
      <c r="R37" s="854"/>
      <c r="S37" s="855"/>
      <c r="T37" s="855"/>
      <c r="U37" s="855"/>
      <c r="V37" s="855"/>
      <c r="W37" s="855"/>
      <c r="X37" s="856"/>
      <c r="Y37" s="860"/>
      <c r="Z37" s="861"/>
      <c r="AA37" s="861"/>
      <c r="AB37" s="862"/>
      <c r="AC37" s="869" t="str">
        <f>IF($AC$36="mandatory","Input the name of supervisor","")</f>
        <v/>
      </c>
      <c r="AD37" s="870"/>
      <c r="AE37" s="870"/>
      <c r="AF37" s="871"/>
    </row>
    <row r="38" spans="1:32" ht="11.45" customHeight="1">
      <c r="A38" s="203"/>
      <c r="B38" s="889"/>
      <c r="C38" s="890"/>
      <c r="D38" s="842"/>
      <c r="E38" s="843"/>
      <c r="F38" s="844"/>
      <c r="G38" s="848"/>
      <c r="H38" s="849"/>
      <c r="I38" s="849"/>
      <c r="J38" s="849"/>
      <c r="K38" s="850"/>
      <c r="L38" s="854"/>
      <c r="M38" s="855"/>
      <c r="N38" s="855"/>
      <c r="O38" s="855"/>
      <c r="P38" s="855"/>
      <c r="Q38" s="856"/>
      <c r="R38" s="854"/>
      <c r="S38" s="855"/>
      <c r="T38" s="855"/>
      <c r="U38" s="855"/>
      <c r="V38" s="855"/>
      <c r="W38" s="855"/>
      <c r="X38" s="856"/>
      <c r="Y38" s="860"/>
      <c r="Z38" s="861"/>
      <c r="AA38" s="861"/>
      <c r="AB38" s="862"/>
      <c r="AC38" s="872" t="str">
        <f>IFERROR(IF(AND($Y$36="Master",$AC$36="mandatory"),HYPERLINK(INDEX('Graduate School Code(FY2024)'!$A$1:$I$700,MATCH($D$36,'Graduate School Code(FY2024)'!$A$1:$A$700,0),6),"Select from HERE"),IF(AND($Y$36="PhD",$AC$36="mandatory"),HYPERLINK(INDEX('Graduate School Code(FY2024)'!$A$1:$I$700,MATCH($D$36,'Graduate School Code(FY2024)'!$A$1:$A$700,0),8),"Select from HERE"),"")),"")</f>
        <v/>
      </c>
      <c r="AD38" s="873"/>
      <c r="AE38" s="873"/>
      <c r="AF38" s="874"/>
    </row>
    <row r="39" spans="1:32" ht="15" customHeight="1">
      <c r="A39" s="203"/>
      <c r="B39" s="889"/>
      <c r="C39" s="890"/>
      <c r="D39" s="842"/>
      <c r="E39" s="843"/>
      <c r="F39" s="844"/>
      <c r="G39" s="848"/>
      <c r="H39" s="849"/>
      <c r="I39" s="849"/>
      <c r="J39" s="849"/>
      <c r="K39" s="850"/>
      <c r="L39" s="854"/>
      <c r="M39" s="855"/>
      <c r="N39" s="855"/>
      <c r="O39" s="855"/>
      <c r="P39" s="855"/>
      <c r="Q39" s="856"/>
      <c r="R39" s="854"/>
      <c r="S39" s="855"/>
      <c r="T39" s="855"/>
      <c r="U39" s="855"/>
      <c r="V39" s="855"/>
      <c r="W39" s="855"/>
      <c r="X39" s="856"/>
      <c r="Y39" s="860"/>
      <c r="Z39" s="861"/>
      <c r="AA39" s="861"/>
      <c r="AB39" s="862"/>
      <c r="AC39" s="297"/>
      <c r="AD39" s="298"/>
      <c r="AE39" s="298"/>
      <c r="AF39" s="902"/>
    </row>
    <row r="40" spans="1:32" ht="15" customHeight="1">
      <c r="A40" s="203"/>
      <c r="B40" s="889"/>
      <c r="C40" s="890"/>
      <c r="D40" s="842"/>
      <c r="E40" s="843"/>
      <c r="F40" s="844"/>
      <c r="G40" s="848"/>
      <c r="H40" s="849"/>
      <c r="I40" s="849"/>
      <c r="J40" s="849"/>
      <c r="K40" s="850"/>
      <c r="L40" s="854"/>
      <c r="M40" s="855"/>
      <c r="N40" s="855"/>
      <c r="O40" s="855"/>
      <c r="P40" s="855"/>
      <c r="Q40" s="856"/>
      <c r="R40" s="854"/>
      <c r="S40" s="855"/>
      <c r="T40" s="855"/>
      <c r="U40" s="855"/>
      <c r="V40" s="855"/>
      <c r="W40" s="855"/>
      <c r="X40" s="856"/>
      <c r="Y40" s="860"/>
      <c r="Z40" s="861"/>
      <c r="AA40" s="861"/>
      <c r="AB40" s="862"/>
      <c r="AC40" s="300"/>
      <c r="AD40" s="301"/>
      <c r="AE40" s="301"/>
      <c r="AF40" s="903"/>
    </row>
    <row r="41" spans="1:32" ht="15" customHeight="1">
      <c r="A41" s="203"/>
      <c r="B41" s="889"/>
      <c r="C41" s="890"/>
      <c r="D41" s="842"/>
      <c r="E41" s="843"/>
      <c r="F41" s="844"/>
      <c r="G41" s="848"/>
      <c r="H41" s="849"/>
      <c r="I41" s="849"/>
      <c r="J41" s="849"/>
      <c r="K41" s="850"/>
      <c r="L41" s="854"/>
      <c r="M41" s="855"/>
      <c r="N41" s="855"/>
      <c r="O41" s="855"/>
      <c r="P41" s="855"/>
      <c r="Q41" s="856"/>
      <c r="R41" s="854"/>
      <c r="S41" s="855"/>
      <c r="T41" s="855"/>
      <c r="U41" s="855"/>
      <c r="V41" s="855"/>
      <c r="W41" s="855"/>
      <c r="X41" s="856"/>
      <c r="Y41" s="860"/>
      <c r="Z41" s="861"/>
      <c r="AA41" s="861"/>
      <c r="AB41" s="862"/>
      <c r="AC41" s="300"/>
      <c r="AD41" s="301"/>
      <c r="AE41" s="301"/>
      <c r="AF41" s="903"/>
    </row>
    <row r="42" spans="1:32" ht="15" customHeight="1">
      <c r="A42" s="203"/>
      <c r="B42" s="889"/>
      <c r="C42" s="890"/>
      <c r="D42" s="845"/>
      <c r="E42" s="846"/>
      <c r="F42" s="847"/>
      <c r="G42" s="851"/>
      <c r="H42" s="852"/>
      <c r="I42" s="852"/>
      <c r="J42" s="852"/>
      <c r="K42" s="853"/>
      <c r="L42" s="857"/>
      <c r="M42" s="858"/>
      <c r="N42" s="858"/>
      <c r="O42" s="858"/>
      <c r="P42" s="858"/>
      <c r="Q42" s="859"/>
      <c r="R42" s="857"/>
      <c r="S42" s="858"/>
      <c r="T42" s="858"/>
      <c r="U42" s="858"/>
      <c r="V42" s="858"/>
      <c r="W42" s="858"/>
      <c r="X42" s="859"/>
      <c r="Y42" s="863"/>
      <c r="Z42" s="864"/>
      <c r="AA42" s="864"/>
      <c r="AB42" s="865"/>
      <c r="AC42" s="323"/>
      <c r="AD42" s="320"/>
      <c r="AE42" s="320"/>
      <c r="AF42" s="923"/>
    </row>
    <row r="43" spans="1:32" ht="22.9" customHeight="1">
      <c r="A43" s="203"/>
      <c r="B43" s="889">
        <v>3</v>
      </c>
      <c r="C43" s="890"/>
      <c r="D43" s="839"/>
      <c r="E43" s="840"/>
      <c r="F43" s="841"/>
      <c r="G43" s="896" t="str">
        <f>IF(D43="","",VLOOKUP(D43,'Graduate School Code(FY2024)'!$A$2:$D$639,2,FALSE))</f>
        <v/>
      </c>
      <c r="H43" s="897"/>
      <c r="I43" s="897"/>
      <c r="J43" s="897"/>
      <c r="K43" s="898"/>
      <c r="L43" s="877" t="str">
        <f>IF(D43="","",VLOOKUP(D43,'Graduate School Code(FY2024)'!$A$2:$D$639,3,FALSE))</f>
        <v/>
      </c>
      <c r="M43" s="878"/>
      <c r="N43" s="878"/>
      <c r="O43" s="878"/>
      <c r="P43" s="878"/>
      <c r="Q43" s="879"/>
      <c r="R43" s="877" t="str">
        <f>IF(D43="","",VLOOKUP(D43,'Graduate School Code(FY2024)'!$A$2:$D$639,4,FALSE))</f>
        <v/>
      </c>
      <c r="S43" s="878"/>
      <c r="T43" s="878"/>
      <c r="U43" s="878"/>
      <c r="V43" s="878"/>
      <c r="W43" s="878"/>
      <c r="X43" s="879"/>
      <c r="Y43" s="883"/>
      <c r="Z43" s="884"/>
      <c r="AA43" s="884"/>
      <c r="AB43" s="885"/>
      <c r="AC43" s="920" t="str">
        <f>IFERROR(IF($Y$43="Master",INDEX('Graduate School Code(FY2024)'!$A$1:$G$639,MATCH($D$43,'Graduate School Code(FY2024)'!$A$1:$A$639,0),5),IF($Y$43="PhD",INDEX('Graduate School Code(FY2024)'!$A$1:$G$639,MATCH($D$43,'Graduate School Code(FY2024)'!$A$1:$A$639,0),7),"")),"")</f>
        <v/>
      </c>
      <c r="AD43" s="921"/>
      <c r="AE43" s="921"/>
      <c r="AF43" s="922"/>
    </row>
    <row r="44" spans="1:32" ht="11.45" customHeight="1">
      <c r="A44" s="203"/>
      <c r="B44" s="889"/>
      <c r="C44" s="890"/>
      <c r="D44" s="842"/>
      <c r="E44" s="843"/>
      <c r="F44" s="844"/>
      <c r="G44" s="848"/>
      <c r="H44" s="849"/>
      <c r="I44" s="849"/>
      <c r="J44" s="849"/>
      <c r="K44" s="850"/>
      <c r="L44" s="854"/>
      <c r="M44" s="855"/>
      <c r="N44" s="855"/>
      <c r="O44" s="855"/>
      <c r="P44" s="855"/>
      <c r="Q44" s="856"/>
      <c r="R44" s="854"/>
      <c r="S44" s="855"/>
      <c r="T44" s="855"/>
      <c r="U44" s="855"/>
      <c r="V44" s="855"/>
      <c r="W44" s="855"/>
      <c r="X44" s="856"/>
      <c r="Y44" s="860"/>
      <c r="Z44" s="861"/>
      <c r="AA44" s="861"/>
      <c r="AB44" s="862"/>
      <c r="AC44" s="869" t="str">
        <f>IF($AC$43="mandatory","Input the name of supervisor","")</f>
        <v/>
      </c>
      <c r="AD44" s="870"/>
      <c r="AE44" s="870"/>
      <c r="AF44" s="871"/>
    </row>
    <row r="45" spans="1:32" ht="11.45" customHeight="1">
      <c r="A45" s="203"/>
      <c r="B45" s="889"/>
      <c r="C45" s="890"/>
      <c r="D45" s="842"/>
      <c r="E45" s="843"/>
      <c r="F45" s="844"/>
      <c r="G45" s="848"/>
      <c r="H45" s="849"/>
      <c r="I45" s="849"/>
      <c r="J45" s="849"/>
      <c r="K45" s="850"/>
      <c r="L45" s="854"/>
      <c r="M45" s="855"/>
      <c r="N45" s="855"/>
      <c r="O45" s="855"/>
      <c r="P45" s="855"/>
      <c r="Q45" s="856"/>
      <c r="R45" s="854"/>
      <c r="S45" s="855"/>
      <c r="T45" s="855"/>
      <c r="U45" s="855"/>
      <c r="V45" s="855"/>
      <c r="W45" s="855"/>
      <c r="X45" s="856"/>
      <c r="Y45" s="860"/>
      <c r="Z45" s="861"/>
      <c r="AA45" s="861"/>
      <c r="AB45" s="862"/>
      <c r="AC45" s="872" t="str">
        <f>IFERROR(IF(AND($Y$43="Master",$AC$43="mandatory"),HYPERLINK(INDEX('Graduate School Code(FY2024)'!$A$1:$I$700,MATCH($D$43,'Graduate School Code(FY2024)'!$A$1:$A$700,0),6),"Select from HERE"),IF(AND($Y$43="PhD",$AC$43="mandatory"),HYPERLINK(INDEX('Graduate School Code(FY2024)'!$A$1:$I$700,MATCH($D$43,'Graduate School Code(FY2024)'!$A$1:$A$700,0),8),"Select from HERE"),"")),"")</f>
        <v/>
      </c>
      <c r="AD45" s="873"/>
      <c r="AE45" s="873"/>
      <c r="AF45" s="874"/>
    </row>
    <row r="46" spans="1:32" ht="15" customHeight="1">
      <c r="A46" s="203"/>
      <c r="B46" s="889"/>
      <c r="C46" s="890"/>
      <c r="D46" s="842"/>
      <c r="E46" s="843"/>
      <c r="F46" s="844"/>
      <c r="G46" s="848"/>
      <c r="H46" s="849"/>
      <c r="I46" s="849"/>
      <c r="J46" s="849"/>
      <c r="K46" s="850"/>
      <c r="L46" s="854"/>
      <c r="M46" s="855"/>
      <c r="N46" s="855"/>
      <c r="O46" s="855"/>
      <c r="P46" s="855"/>
      <c r="Q46" s="856"/>
      <c r="R46" s="854"/>
      <c r="S46" s="855"/>
      <c r="T46" s="855"/>
      <c r="U46" s="855"/>
      <c r="V46" s="855"/>
      <c r="W46" s="855"/>
      <c r="X46" s="856"/>
      <c r="Y46" s="860"/>
      <c r="Z46" s="861"/>
      <c r="AA46" s="861"/>
      <c r="AB46" s="862"/>
      <c r="AC46" s="297"/>
      <c r="AD46" s="298"/>
      <c r="AE46" s="298"/>
      <c r="AF46" s="902"/>
    </row>
    <row r="47" spans="1:32" ht="15" customHeight="1">
      <c r="A47" s="203"/>
      <c r="B47" s="889"/>
      <c r="C47" s="890"/>
      <c r="D47" s="842"/>
      <c r="E47" s="843"/>
      <c r="F47" s="844"/>
      <c r="G47" s="848"/>
      <c r="H47" s="849"/>
      <c r="I47" s="849"/>
      <c r="J47" s="849"/>
      <c r="K47" s="850"/>
      <c r="L47" s="854"/>
      <c r="M47" s="855"/>
      <c r="N47" s="855"/>
      <c r="O47" s="855"/>
      <c r="P47" s="855"/>
      <c r="Q47" s="856"/>
      <c r="R47" s="854"/>
      <c r="S47" s="855"/>
      <c r="T47" s="855"/>
      <c r="U47" s="855"/>
      <c r="V47" s="855"/>
      <c r="W47" s="855"/>
      <c r="X47" s="856"/>
      <c r="Y47" s="860"/>
      <c r="Z47" s="861"/>
      <c r="AA47" s="861"/>
      <c r="AB47" s="862"/>
      <c r="AC47" s="300"/>
      <c r="AD47" s="301"/>
      <c r="AE47" s="301"/>
      <c r="AF47" s="903"/>
    </row>
    <row r="48" spans="1:32" ht="15" customHeight="1">
      <c r="A48" s="203"/>
      <c r="B48" s="889"/>
      <c r="C48" s="890"/>
      <c r="D48" s="842"/>
      <c r="E48" s="843"/>
      <c r="F48" s="844"/>
      <c r="G48" s="848"/>
      <c r="H48" s="849"/>
      <c r="I48" s="849"/>
      <c r="J48" s="849"/>
      <c r="K48" s="850"/>
      <c r="L48" s="854"/>
      <c r="M48" s="855"/>
      <c r="N48" s="855"/>
      <c r="O48" s="855"/>
      <c r="P48" s="855"/>
      <c r="Q48" s="856"/>
      <c r="R48" s="854"/>
      <c r="S48" s="855"/>
      <c r="T48" s="855"/>
      <c r="U48" s="855"/>
      <c r="V48" s="855"/>
      <c r="W48" s="855"/>
      <c r="X48" s="856"/>
      <c r="Y48" s="860"/>
      <c r="Z48" s="861"/>
      <c r="AA48" s="861"/>
      <c r="AB48" s="862"/>
      <c r="AC48" s="300"/>
      <c r="AD48" s="301"/>
      <c r="AE48" s="301"/>
      <c r="AF48" s="903"/>
    </row>
    <row r="49" spans="1:45" ht="15" customHeight="1" thickBot="1">
      <c r="A49" s="203"/>
      <c r="B49" s="891"/>
      <c r="C49" s="892"/>
      <c r="D49" s="893"/>
      <c r="E49" s="894"/>
      <c r="F49" s="895"/>
      <c r="G49" s="899"/>
      <c r="H49" s="900"/>
      <c r="I49" s="900"/>
      <c r="J49" s="900"/>
      <c r="K49" s="901"/>
      <c r="L49" s="880"/>
      <c r="M49" s="881"/>
      <c r="N49" s="881"/>
      <c r="O49" s="881"/>
      <c r="P49" s="881"/>
      <c r="Q49" s="882"/>
      <c r="R49" s="880"/>
      <c r="S49" s="881"/>
      <c r="T49" s="881"/>
      <c r="U49" s="881"/>
      <c r="V49" s="881"/>
      <c r="W49" s="881"/>
      <c r="X49" s="882"/>
      <c r="Y49" s="886"/>
      <c r="Z49" s="887"/>
      <c r="AA49" s="887"/>
      <c r="AB49" s="888"/>
      <c r="AC49" s="904"/>
      <c r="AD49" s="905"/>
      <c r="AE49" s="905"/>
      <c r="AF49" s="906"/>
    </row>
    <row r="50" spans="1:45" ht="15" customHeight="1">
      <c r="B50" s="4"/>
      <c r="C50" s="4"/>
      <c r="D50" s="4"/>
      <c r="E50" s="11"/>
      <c r="F50" s="7"/>
      <c r="G50" s="7"/>
      <c r="H50" s="7"/>
      <c r="I50" s="7"/>
      <c r="J50" s="7"/>
      <c r="K50" s="7"/>
      <c r="L50" s="7"/>
      <c r="M50" s="8"/>
      <c r="N50" s="8"/>
      <c r="O50" s="8"/>
      <c r="P50" s="8"/>
      <c r="Q50" s="8"/>
      <c r="R50" s="8"/>
      <c r="S50" s="8"/>
      <c r="T50" s="8"/>
      <c r="U50" s="8"/>
      <c r="V50" s="8"/>
      <c r="W50" s="8"/>
      <c r="X50" s="8"/>
      <c r="Y50" s="8"/>
      <c r="Z50" s="7"/>
      <c r="AA50" s="7"/>
      <c r="AB50" s="7"/>
      <c r="AC50" s="7"/>
      <c r="AD50" s="7"/>
      <c r="AE50" s="7"/>
      <c r="AF50" s="7"/>
    </row>
    <row r="51" spans="1:45" ht="15" customHeight="1">
      <c r="B51" s="5"/>
      <c r="C51" s="5"/>
      <c r="D51" s="5"/>
      <c r="E51" s="12"/>
      <c r="F51" s="5"/>
      <c r="G51" s="5"/>
      <c r="H51" s="5"/>
      <c r="I51" s="5"/>
      <c r="J51" s="5"/>
      <c r="K51" s="5"/>
      <c r="L51" s="5"/>
      <c r="M51" s="5"/>
      <c r="N51" s="5"/>
      <c r="O51" s="5"/>
      <c r="P51" s="5"/>
      <c r="Q51" s="5"/>
      <c r="R51" s="5"/>
      <c r="S51" s="5"/>
      <c r="T51" s="5"/>
      <c r="U51" s="5"/>
      <c r="V51" s="5"/>
      <c r="W51" s="5"/>
      <c r="X51" s="5"/>
      <c r="Y51" s="5"/>
      <c r="Z51" s="5"/>
      <c r="AA51" s="5"/>
      <c r="AB51" s="5"/>
      <c r="AC51" s="5"/>
      <c r="AD51" s="5"/>
      <c r="AE51" s="5"/>
      <c r="AF51" s="5"/>
    </row>
    <row r="52" spans="1:45" ht="15" customHeight="1">
      <c r="B52" s="14" t="s">
        <v>125</v>
      </c>
      <c r="C52" s="23" t="s">
        <v>206</v>
      </c>
      <c r="D52" s="9"/>
      <c r="E52" s="22"/>
      <c r="F52" s="2"/>
      <c r="G52" s="2"/>
      <c r="H52" s="2"/>
      <c r="I52" s="2"/>
      <c r="J52" s="2"/>
      <c r="K52" s="2"/>
      <c r="L52" s="2"/>
      <c r="S52" s="5"/>
      <c r="T52" s="5"/>
      <c r="U52" s="5"/>
      <c r="V52" s="5"/>
      <c r="W52" s="5"/>
      <c r="X52" s="5"/>
      <c r="Y52" s="5"/>
      <c r="Z52" s="5"/>
      <c r="AA52" s="5"/>
      <c r="AB52" s="5"/>
      <c r="AC52" s="5"/>
      <c r="AD52" s="5"/>
      <c r="AE52" s="5"/>
      <c r="AF52" s="5"/>
    </row>
    <row r="53" spans="1:45" ht="42.6" customHeight="1">
      <c r="B53" s="876" t="s">
        <v>207</v>
      </c>
      <c r="C53" s="876"/>
      <c r="D53" s="876"/>
      <c r="E53" s="876"/>
      <c r="F53" s="876"/>
      <c r="G53" s="876"/>
      <c r="H53" s="876"/>
      <c r="I53" s="876"/>
      <c r="J53" s="876"/>
      <c r="K53" s="876"/>
      <c r="L53" s="876"/>
      <c r="M53" s="876"/>
      <c r="N53" s="876"/>
      <c r="O53" s="876"/>
      <c r="P53" s="876"/>
      <c r="Q53" s="876"/>
      <c r="R53" s="876"/>
      <c r="S53" s="876"/>
      <c r="T53" s="876"/>
      <c r="U53" s="876"/>
      <c r="V53" s="876"/>
      <c r="W53" s="876"/>
      <c r="X53" s="876"/>
      <c r="Y53" s="876"/>
      <c r="Z53" s="876"/>
      <c r="AA53" s="876"/>
      <c r="AB53" s="876"/>
      <c r="AC53" s="876"/>
      <c r="AD53" s="876"/>
      <c r="AE53" s="876"/>
      <c r="AF53" s="876"/>
      <c r="AG53" s="3"/>
      <c r="AH53" s="3"/>
      <c r="AI53" s="3"/>
      <c r="AJ53" s="3"/>
      <c r="AK53" s="3"/>
      <c r="AL53" s="3"/>
      <c r="AM53" s="3"/>
      <c r="AN53" s="3"/>
      <c r="AO53" s="3"/>
      <c r="AP53" s="3"/>
      <c r="AQ53" s="3"/>
      <c r="AR53" s="3"/>
      <c r="AS53" s="3"/>
    </row>
    <row r="54" spans="1:45" ht="42.6" customHeight="1">
      <c r="B54" s="875" t="s">
        <v>208</v>
      </c>
      <c r="C54" s="875"/>
      <c r="D54" s="875"/>
      <c r="E54" s="875"/>
      <c r="F54" s="875"/>
      <c r="G54" s="875"/>
      <c r="H54" s="875"/>
      <c r="I54" s="875"/>
      <c r="J54" s="875"/>
      <c r="K54" s="875"/>
      <c r="L54" s="875"/>
      <c r="M54" s="875"/>
      <c r="N54" s="875"/>
      <c r="O54" s="875"/>
      <c r="P54" s="875"/>
      <c r="Q54" s="875"/>
      <c r="R54" s="875"/>
      <c r="S54" s="875"/>
      <c r="T54" s="875"/>
      <c r="U54" s="875"/>
      <c r="V54" s="875"/>
      <c r="W54" s="875"/>
      <c r="X54" s="875"/>
      <c r="Y54" s="875"/>
      <c r="Z54" s="875"/>
      <c r="AA54" s="875"/>
      <c r="AB54" s="875"/>
      <c r="AC54" s="875"/>
      <c r="AD54" s="875"/>
      <c r="AE54" s="875"/>
      <c r="AF54" s="875"/>
      <c r="AG54" s="3"/>
      <c r="AH54" s="3"/>
      <c r="AI54" s="3"/>
      <c r="AJ54" s="3"/>
      <c r="AK54" s="3"/>
      <c r="AL54" s="3"/>
      <c r="AM54" s="3"/>
      <c r="AN54" s="3"/>
      <c r="AO54" s="3"/>
      <c r="AP54" s="3"/>
      <c r="AQ54" s="3"/>
      <c r="AR54" s="3"/>
      <c r="AS54" s="3"/>
    </row>
  </sheetData>
  <sheetProtection selectLockedCells="1"/>
  <mergeCells count="53">
    <mergeCell ref="AC36:AF36"/>
    <mergeCell ref="AC39:AF42"/>
    <mergeCell ref="AC43:AF43"/>
    <mergeCell ref="AC30:AF30"/>
    <mergeCell ref="AC31:AF31"/>
    <mergeCell ref="AC37:AF37"/>
    <mergeCell ref="AC38:AF38"/>
    <mergeCell ref="AC32:AF35"/>
    <mergeCell ref="T2:AF2"/>
    <mergeCell ref="S15:AF16"/>
    <mergeCell ref="B36:C42"/>
    <mergeCell ref="D36:F42"/>
    <mergeCell ref="G36:K42"/>
    <mergeCell ref="L36:Q42"/>
    <mergeCell ref="R36:X42"/>
    <mergeCell ref="Y36:AB42"/>
    <mergeCell ref="R29:X35"/>
    <mergeCell ref="G27:K28"/>
    <mergeCell ref="L27:Q28"/>
    <mergeCell ref="R27:X28"/>
    <mergeCell ref="Y27:AB28"/>
    <mergeCell ref="B15:D16"/>
    <mergeCell ref="E15:J16"/>
    <mergeCell ref="AC27:AF28"/>
    <mergeCell ref="AC44:AF44"/>
    <mergeCell ref="AC45:AF45"/>
    <mergeCell ref="B54:AF54"/>
    <mergeCell ref="B53:AF53"/>
    <mergeCell ref="L43:Q49"/>
    <mergeCell ref="R43:X49"/>
    <mergeCell ref="Y43:AB49"/>
    <mergeCell ref="B43:C49"/>
    <mergeCell ref="D43:F49"/>
    <mergeCell ref="G43:K49"/>
    <mergeCell ref="AC46:AF49"/>
    <mergeCell ref="AC29:AF29"/>
    <mergeCell ref="B20:AF20"/>
    <mergeCell ref="C25:AE25"/>
    <mergeCell ref="AD23:AE23"/>
    <mergeCell ref="AD22:AE22"/>
    <mergeCell ref="B29:C35"/>
    <mergeCell ref="D29:F35"/>
    <mergeCell ref="G29:K35"/>
    <mergeCell ref="L29:Q35"/>
    <mergeCell ref="Y29:AB35"/>
    <mergeCell ref="B22:AC22"/>
    <mergeCell ref="B23:AC23"/>
    <mergeCell ref="B13:AF13"/>
    <mergeCell ref="B7:AF12"/>
    <mergeCell ref="B4:AF5"/>
    <mergeCell ref="B27:C28"/>
    <mergeCell ref="D27:F28"/>
    <mergeCell ref="B19:AF19"/>
  </mergeCells>
  <phoneticPr fontId="1"/>
  <conditionalFormatting sqref="Y29:AB35">
    <cfRule type="cellIs" dxfId="52" priority="45" operator="equal">
      <formula>""</formula>
    </cfRule>
  </conditionalFormatting>
  <conditionalFormatting sqref="D29:D31">
    <cfRule type="expression" dxfId="51" priority="34">
      <formula>D29=""</formula>
    </cfRule>
  </conditionalFormatting>
  <conditionalFormatting sqref="S15:AF16">
    <cfRule type="containsBlanks" dxfId="50" priority="26">
      <formula>LEN(TRIM(S15))=0</formula>
    </cfRule>
  </conditionalFormatting>
  <conditionalFormatting sqref="AC32:AF35">
    <cfRule type="expression" dxfId="49" priority="14">
      <formula>$AC$29="Master's degree candidates are not accepted"</formula>
    </cfRule>
    <cfRule type="expression" dxfId="48" priority="15">
      <formula>$AC$29="PhD candidates are not accepted"</formula>
    </cfRule>
    <cfRule type="expression" dxfId="47" priority="24">
      <formula>AND($AC$29="mandatory",$AC$32="")</formula>
    </cfRule>
  </conditionalFormatting>
  <conditionalFormatting sqref="Y36:AB42">
    <cfRule type="containsBlanks" dxfId="46" priority="46" stopIfTrue="1">
      <formula>LEN(TRIM(Y36))=0</formula>
    </cfRule>
  </conditionalFormatting>
  <conditionalFormatting sqref="Y43:AB49">
    <cfRule type="containsBlanks" dxfId="45" priority="47">
      <formula>LEN(TRIM(Y43))=0</formula>
    </cfRule>
  </conditionalFormatting>
  <conditionalFormatting sqref="AC39:AF42">
    <cfRule type="expression" dxfId="44" priority="11">
      <formula>$AC$36="PhD candidates are not accepted"</formula>
    </cfRule>
    <cfRule type="expression" dxfId="43" priority="13">
      <formula>$AC$36="Master's degree candidates are not accepted"</formula>
    </cfRule>
    <cfRule type="expression" dxfId="42" priority="18">
      <formula>AND($AC$36="mandatory",$AC$39="")</formula>
    </cfRule>
  </conditionalFormatting>
  <conditionalFormatting sqref="AC46:AF49">
    <cfRule type="expression" dxfId="41" priority="10">
      <formula>$AC$43="PhD candidates are not accepted"</formula>
    </cfRule>
    <cfRule type="expression" dxfId="40" priority="12">
      <formula>$AC$43="Master's degree candidates are not accepted"</formula>
    </cfRule>
    <cfRule type="expression" dxfId="39" priority="17">
      <formula>AND($AC$43="mandatory",$AC$46="")</formula>
    </cfRule>
  </conditionalFormatting>
  <conditionalFormatting sqref="E15:J16">
    <cfRule type="notContainsBlanks" dxfId="38" priority="9">
      <formula>LEN(TRIM(E15))&gt;0</formula>
    </cfRule>
  </conditionalFormatting>
  <conditionalFormatting sqref="D36:F49">
    <cfRule type="containsBlanks" dxfId="37" priority="8">
      <formula>LEN(TRIM(D36))=0</formula>
    </cfRule>
  </conditionalFormatting>
  <conditionalFormatting sqref="AD22:AE22">
    <cfRule type="containsBlanks" dxfId="36" priority="6">
      <formula>LEN(TRIM(AD22))=0</formula>
    </cfRule>
  </conditionalFormatting>
  <conditionalFormatting sqref="AD23:AE23">
    <cfRule type="expression" dxfId="35" priority="5">
      <formula>AND($AD$22="Yes",$AD$23="")</formula>
    </cfRule>
  </conditionalFormatting>
  <conditionalFormatting sqref="B23:AE23">
    <cfRule type="expression" dxfId="34" priority="4">
      <formula>$AD$22="No"</formula>
    </cfRule>
  </conditionalFormatting>
  <conditionalFormatting sqref="B43:AF49">
    <cfRule type="expression" dxfId="33" priority="3">
      <formula>$AD$23=1</formula>
    </cfRule>
  </conditionalFormatting>
  <conditionalFormatting sqref="B36:AF49">
    <cfRule type="expression" dxfId="32" priority="2">
      <formula>$AD$23=2</formula>
    </cfRule>
  </conditionalFormatting>
  <conditionalFormatting sqref="B29:AF49">
    <cfRule type="expression" dxfId="31" priority="1">
      <formula>$AD$23=3</formula>
    </cfRule>
  </conditionalFormatting>
  <dataValidations count="3">
    <dataValidation type="list" allowBlank="1" showInputMessage="1" showErrorMessage="1" sqref="Y29:AB49" xr:uid="{B2FCABED-FC04-4896-9814-E151432E0E98}">
      <formula1>"Master,PhD"</formula1>
    </dataValidation>
    <dataValidation type="list" allowBlank="1" showInputMessage="1" showErrorMessage="1" sqref="AD22:AE22" xr:uid="{28F520E4-07CF-4C3C-BAAA-3AADDA8EDD02}">
      <formula1>Yes_No</formula1>
    </dataValidation>
    <dataValidation type="list" allowBlank="1" showInputMessage="1" showErrorMessage="1" sqref="AD23:AE23" xr:uid="{4A12FC65-3B5B-4626-AB14-AEDE2FAE07CC}">
      <formula1>"1,2,3"</formula1>
    </dataValidation>
  </dataValidations>
  <printOptions horizontalCentered="1"/>
  <pageMargins left="0.25" right="0.25" top="0.75" bottom="0.75" header="0.3" footer="0.3"/>
  <pageSetup paperSize="9" scale="74" fitToWidth="0" fitToHeight="0" orientation="portrait" cellComments="asDisplayed" r:id="rId1"/>
  <headerFooter>
    <oddHeader>&amp;L&amp;"-,太字"SDGs Global Leader JFY2023
Annex. 1 Declaration of Desired Universities&amp;R&amp;"Arial,標準"CONFIDENTIAL</oddHeader>
    <oddFooter>&amp;C&amp;P</oddFooter>
  </headerFooter>
  <drawing r:id="rId2"/>
  <legacyDrawing r:id="rId3"/>
  <extLst>
    <ext xmlns:x14="http://schemas.microsoft.com/office/spreadsheetml/2009/9/main" uri="{CCE6A557-97BC-4b89-ADB6-D9C93CAAB3DF}">
      <x14:dataValidations xmlns:xm="http://schemas.microsoft.com/office/excel/2006/main" count="4">
        <x14:dataValidation type="list" allowBlank="1" showDropDown="1" showInputMessage="1" showErrorMessage="1" error="Please choose the correct course code from &quot;Graduate School Code(FY2023)&quot; sheet." prompt="Please enter 5 digits code correctly from Graduate School Code from University Information List._x000a_Ex : 1000A_x000a__x000a_" xr:uid="{F85F42EF-C244-4C03-8CC6-5CEFA268706E}">
          <x14:formula1>
            <xm:f>'Graduate School Code(FY2024)'!$A$2:$A$639</xm:f>
          </x14:formula1>
          <xm:sqref>D29:F35</xm:sqref>
        </x14:dataValidation>
        <x14:dataValidation type="list" allowBlank="1" showDropDown="1" showInputMessage="1" showErrorMessage="1" error="Please choose the correct course code from &quot;Graduate School Code(FY2023)&quot; sheet." prompt="Please enter as example._x000a_Ex : 1000A" xr:uid="{DA9134FE-0069-4441-822F-A40406DED888}">
          <x14:formula1>
            <xm:f>'Graduate School Code(FY2024)'!$A$2:$A$639</xm:f>
          </x14:formula1>
          <xm:sqref>D36:F49</xm:sqref>
        </x14:dataValidation>
        <x14:dataValidation type="custom" allowBlank="1" showInputMessage="1" showErrorMessage="1" errorTitle="Inappropriate choice" error="This graduate school does not accpet certain degree (Master/PhD)._x000a_Please recheck the graduate school information." xr:uid="{92420398-F697-4088-9C6E-186DE85A2EF5}">
          <x14:formula1>
            <xm:f>AND($AC32&lt;&gt;List!$AC$2,$AC32&lt;&gt;List!$AC$3)</xm:f>
          </x14:formula1>
          <xm:sqref>AC33:AF35 AC40:AF42 AC47:AF49</xm:sqref>
        </x14:dataValidation>
        <x14:dataValidation type="custom" allowBlank="1" showInputMessage="1" showErrorMessage="1" errorTitle="Inappropriate choice" error="This graduate school does not accpet certain degree (Master/PhD)._x000a_Please recheck the graduate school information." xr:uid="{A6B6A171-5D10-4A42-924A-7C702D572B6D}">
          <x14:formula1>
            <xm:f>AND($AC29&lt;&gt;List!$AC$2,$AC29&lt;&gt;List!$AC$3)</xm:f>
          </x14:formula1>
          <xm:sqref>AC32:AF32 AC39:AF39 AC46:AF46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3DA65-2A9D-4671-9C03-57E1C755734A}">
  <dimension ref="A2:AR47"/>
  <sheetViews>
    <sheetView view="pageBreakPreview" zoomScale="160" zoomScaleNormal="100" zoomScaleSheetLayoutView="160" workbookViewId="0"/>
  </sheetViews>
  <sheetFormatPr defaultColWidth="2.625" defaultRowHeight="12.75"/>
  <cols>
    <col min="1" max="3" width="2.625" style="1"/>
    <col min="4" max="4" width="2.625" style="211"/>
    <col min="5" max="6" width="2.625" style="1"/>
    <col min="7" max="7" width="4.625" style="1" customWidth="1"/>
    <col min="8" max="30" width="2.625" style="1"/>
    <col min="31" max="31" width="12.75" style="1" customWidth="1"/>
    <col min="32" max="16384" width="2.625" style="1"/>
  </cols>
  <sheetData>
    <row r="2" spans="1:31" ht="15" customHeight="1">
      <c r="S2" s="907" t="s">
        <v>2543</v>
      </c>
      <c r="T2" s="907"/>
      <c r="U2" s="907"/>
      <c r="V2" s="907"/>
      <c r="W2" s="907"/>
      <c r="X2" s="907"/>
      <c r="Y2" s="907"/>
      <c r="Z2" s="907"/>
      <c r="AA2" s="907"/>
      <c r="AB2" s="907"/>
      <c r="AC2" s="907"/>
      <c r="AD2" s="907"/>
      <c r="AE2" s="907"/>
    </row>
    <row r="3" spans="1:31" ht="9" customHeight="1">
      <c r="W3" s="24"/>
      <c r="X3" s="24"/>
      <c r="Y3" s="24"/>
      <c r="Z3" s="24"/>
      <c r="AA3" s="24"/>
      <c r="AB3" s="24"/>
      <c r="AC3" s="24"/>
      <c r="AD3" s="24"/>
      <c r="AE3" s="24"/>
    </row>
    <row r="4" spans="1:31" ht="14.45" customHeight="1">
      <c r="A4" s="765" t="s">
        <v>194</v>
      </c>
      <c r="B4" s="765"/>
      <c r="C4" s="765"/>
      <c r="D4" s="765"/>
      <c r="E4" s="765"/>
      <c r="F4" s="765"/>
      <c r="G4" s="765"/>
      <c r="H4" s="765"/>
      <c r="I4" s="765"/>
      <c r="J4" s="765"/>
      <c r="K4" s="765"/>
      <c r="L4" s="765"/>
      <c r="M4" s="765"/>
      <c r="N4" s="765"/>
      <c r="O4" s="765"/>
      <c r="P4" s="765"/>
      <c r="Q4" s="765"/>
      <c r="R4" s="765"/>
      <c r="S4" s="765"/>
      <c r="T4" s="765"/>
      <c r="U4" s="765"/>
      <c r="V4" s="765"/>
      <c r="W4" s="765"/>
      <c r="X4" s="765"/>
      <c r="Y4" s="765"/>
      <c r="Z4" s="765"/>
      <c r="AA4" s="765"/>
      <c r="AB4" s="765"/>
      <c r="AC4" s="765"/>
      <c r="AD4" s="765"/>
      <c r="AE4" s="765"/>
    </row>
    <row r="5" spans="1:31" ht="14.45" customHeight="1">
      <c r="A5" s="765"/>
      <c r="B5" s="765"/>
      <c r="C5" s="765"/>
      <c r="D5" s="765"/>
      <c r="E5" s="765"/>
      <c r="F5" s="765"/>
      <c r="G5" s="765"/>
      <c r="H5" s="765"/>
      <c r="I5" s="765"/>
      <c r="J5" s="765"/>
      <c r="K5" s="765"/>
      <c r="L5" s="765"/>
      <c r="M5" s="765"/>
      <c r="N5" s="765"/>
      <c r="O5" s="765"/>
      <c r="P5" s="765"/>
      <c r="Q5" s="765"/>
      <c r="R5" s="765"/>
      <c r="S5" s="765"/>
      <c r="T5" s="765"/>
      <c r="U5" s="765"/>
      <c r="V5" s="765"/>
      <c r="W5" s="765"/>
      <c r="X5" s="765"/>
      <c r="Y5" s="765"/>
      <c r="Z5" s="765"/>
      <c r="AA5" s="765"/>
      <c r="AB5" s="765"/>
      <c r="AC5" s="765"/>
      <c r="AD5" s="765"/>
      <c r="AE5" s="765"/>
    </row>
    <row r="6" spans="1:31" ht="7.9" customHeight="1">
      <c r="V6" s="15"/>
      <c r="W6" s="15"/>
      <c r="X6" s="13"/>
      <c r="Y6" s="13"/>
      <c r="Z6" s="13"/>
      <c r="AA6" s="13"/>
      <c r="AB6" s="13"/>
      <c r="AC6" s="13"/>
      <c r="AD6" s="13"/>
      <c r="AE6" s="13"/>
    </row>
    <row r="7" spans="1:31" ht="15" customHeight="1">
      <c r="A7" s="817" t="s">
        <v>2538</v>
      </c>
      <c r="B7" s="817"/>
      <c r="C7" s="817"/>
      <c r="D7" s="817"/>
      <c r="E7" s="817"/>
      <c r="F7" s="817"/>
      <c r="G7" s="817"/>
      <c r="H7" s="817"/>
      <c r="I7" s="817"/>
      <c r="J7" s="817"/>
      <c r="K7" s="817"/>
      <c r="L7" s="817"/>
      <c r="M7" s="817"/>
      <c r="N7" s="817"/>
      <c r="O7" s="817"/>
      <c r="P7" s="817"/>
      <c r="Q7" s="817"/>
      <c r="R7" s="817"/>
      <c r="S7" s="817"/>
      <c r="T7" s="817"/>
      <c r="U7" s="817"/>
      <c r="V7" s="817"/>
      <c r="W7" s="817"/>
      <c r="X7" s="817"/>
      <c r="Y7" s="817"/>
      <c r="Z7" s="817"/>
      <c r="AA7" s="817"/>
      <c r="AB7" s="817"/>
      <c r="AC7" s="817"/>
      <c r="AD7" s="817"/>
      <c r="AE7" s="817"/>
    </row>
    <row r="8" spans="1:31" ht="14.45" customHeight="1">
      <c r="A8" s="817"/>
      <c r="B8" s="817"/>
      <c r="C8" s="817"/>
      <c r="D8" s="817"/>
      <c r="E8" s="817"/>
      <c r="F8" s="817"/>
      <c r="G8" s="817"/>
      <c r="H8" s="817"/>
      <c r="I8" s="817"/>
      <c r="J8" s="817"/>
      <c r="K8" s="817"/>
      <c r="L8" s="817"/>
      <c r="M8" s="817"/>
      <c r="N8" s="817"/>
      <c r="O8" s="817"/>
      <c r="P8" s="817"/>
      <c r="Q8" s="817"/>
      <c r="R8" s="817"/>
      <c r="S8" s="817"/>
      <c r="T8" s="817"/>
      <c r="U8" s="817"/>
      <c r="V8" s="817"/>
      <c r="W8" s="817"/>
      <c r="X8" s="817"/>
      <c r="Y8" s="817"/>
      <c r="Z8" s="817"/>
      <c r="AA8" s="817"/>
      <c r="AB8" s="817"/>
      <c r="AC8" s="817"/>
      <c r="AD8" s="817"/>
      <c r="AE8" s="817"/>
    </row>
    <row r="9" spans="1:31" ht="14.45" customHeight="1">
      <c r="A9" s="817"/>
      <c r="B9" s="817"/>
      <c r="C9" s="817"/>
      <c r="D9" s="817"/>
      <c r="E9" s="817"/>
      <c r="F9" s="817"/>
      <c r="G9" s="817"/>
      <c r="H9" s="817"/>
      <c r="I9" s="817"/>
      <c r="J9" s="817"/>
      <c r="K9" s="817"/>
      <c r="L9" s="817"/>
      <c r="M9" s="817"/>
      <c r="N9" s="817"/>
      <c r="O9" s="817"/>
      <c r="P9" s="817"/>
      <c r="Q9" s="817"/>
      <c r="R9" s="817"/>
      <c r="S9" s="817"/>
      <c r="T9" s="817"/>
      <c r="U9" s="817"/>
      <c r="V9" s="817"/>
      <c r="W9" s="817"/>
      <c r="X9" s="817"/>
      <c r="Y9" s="817"/>
      <c r="Z9" s="817"/>
      <c r="AA9" s="817"/>
      <c r="AB9" s="817"/>
      <c r="AC9" s="817"/>
      <c r="AD9" s="817"/>
      <c r="AE9" s="817"/>
    </row>
    <row r="10" spans="1:31" ht="14.45" customHeight="1">
      <c r="A10" s="817"/>
      <c r="B10" s="817"/>
      <c r="C10" s="817"/>
      <c r="D10" s="817"/>
      <c r="E10" s="817"/>
      <c r="F10" s="817"/>
      <c r="G10" s="817"/>
      <c r="H10" s="817"/>
      <c r="I10" s="817"/>
      <c r="J10" s="817"/>
      <c r="K10" s="817"/>
      <c r="L10" s="817"/>
      <c r="M10" s="817"/>
      <c r="N10" s="817"/>
      <c r="O10" s="817"/>
      <c r="P10" s="817"/>
      <c r="Q10" s="817"/>
      <c r="R10" s="817"/>
      <c r="S10" s="817"/>
      <c r="T10" s="817"/>
      <c r="U10" s="817"/>
      <c r="V10" s="817"/>
      <c r="W10" s="817"/>
      <c r="X10" s="817"/>
      <c r="Y10" s="817"/>
      <c r="Z10" s="817"/>
      <c r="AA10" s="817"/>
      <c r="AB10" s="817"/>
      <c r="AC10" s="817"/>
      <c r="AD10" s="817"/>
      <c r="AE10" s="817"/>
    </row>
    <row r="11" spans="1:31" ht="14.45" customHeight="1">
      <c r="A11" s="817"/>
      <c r="B11" s="817"/>
      <c r="C11" s="817"/>
      <c r="D11" s="817"/>
      <c r="E11" s="817"/>
      <c r="F11" s="817"/>
      <c r="G11" s="817"/>
      <c r="H11" s="817"/>
      <c r="I11" s="817"/>
      <c r="J11" s="817"/>
      <c r="K11" s="817"/>
      <c r="L11" s="817"/>
      <c r="M11" s="817"/>
      <c r="N11" s="817"/>
      <c r="O11" s="817"/>
      <c r="P11" s="817"/>
      <c r="Q11" s="817"/>
      <c r="R11" s="817"/>
      <c r="S11" s="817"/>
      <c r="T11" s="817"/>
      <c r="U11" s="817"/>
      <c r="V11" s="817"/>
      <c r="W11" s="817"/>
      <c r="X11" s="817"/>
      <c r="Y11" s="817"/>
      <c r="Z11" s="817"/>
      <c r="AA11" s="817"/>
      <c r="AB11" s="817"/>
      <c r="AC11" s="817"/>
      <c r="AD11" s="817"/>
      <c r="AE11" s="817"/>
    </row>
    <row r="12" spans="1:31" ht="14.45" customHeight="1">
      <c r="A12" s="817"/>
      <c r="B12" s="817"/>
      <c r="C12" s="817"/>
      <c r="D12" s="817"/>
      <c r="E12" s="817"/>
      <c r="F12" s="817"/>
      <c r="G12" s="817"/>
      <c r="H12" s="817"/>
      <c r="I12" s="817"/>
      <c r="J12" s="817"/>
      <c r="K12" s="817"/>
      <c r="L12" s="817"/>
      <c r="M12" s="817"/>
      <c r="N12" s="817"/>
      <c r="O12" s="817"/>
      <c r="P12" s="817"/>
      <c r="Q12" s="817"/>
      <c r="R12" s="817"/>
      <c r="S12" s="817"/>
      <c r="T12" s="817"/>
      <c r="U12" s="817"/>
      <c r="V12" s="817"/>
      <c r="W12" s="817"/>
      <c r="X12" s="817"/>
      <c r="Y12" s="817"/>
      <c r="Z12" s="817"/>
      <c r="AA12" s="817"/>
      <c r="AB12" s="817"/>
      <c r="AC12" s="817"/>
      <c r="AD12" s="817"/>
      <c r="AE12" s="817"/>
    </row>
    <row r="13" spans="1:31" ht="15" customHeight="1">
      <c r="A13" s="476" t="s">
        <v>2547</v>
      </c>
      <c r="B13" s="476"/>
      <c r="C13" s="476"/>
      <c r="D13" s="476"/>
      <c r="E13" s="476"/>
      <c r="F13" s="476"/>
      <c r="G13" s="476"/>
      <c r="H13" s="476"/>
      <c r="I13" s="476"/>
      <c r="J13" s="476"/>
      <c r="K13" s="476"/>
      <c r="L13" s="476"/>
      <c r="M13" s="476"/>
      <c r="N13" s="476"/>
      <c r="O13" s="476"/>
      <c r="P13" s="476"/>
      <c r="Q13" s="476"/>
      <c r="R13" s="476"/>
      <c r="S13" s="476"/>
      <c r="T13" s="476"/>
      <c r="U13" s="476"/>
      <c r="V13" s="476"/>
      <c r="W13" s="476"/>
      <c r="X13" s="476"/>
      <c r="Y13" s="476"/>
      <c r="Z13" s="476"/>
      <c r="AA13" s="476"/>
      <c r="AB13" s="476"/>
      <c r="AC13" s="476"/>
      <c r="AD13" s="476"/>
      <c r="AE13" s="476"/>
    </row>
    <row r="14" spans="1:31" ht="15" customHeight="1">
      <c r="A14" s="2"/>
      <c r="B14" s="2"/>
      <c r="C14" s="2"/>
      <c r="D14" s="210"/>
      <c r="E14" s="2"/>
      <c r="F14" s="2"/>
      <c r="G14" s="2"/>
      <c r="H14" s="2"/>
      <c r="I14" s="2"/>
      <c r="J14" s="2"/>
      <c r="K14" s="2"/>
      <c r="L14" s="2"/>
      <c r="M14" s="2"/>
      <c r="N14" s="2"/>
      <c r="O14" s="2"/>
      <c r="P14" s="2"/>
      <c r="Q14" s="2"/>
      <c r="R14" s="2"/>
      <c r="S14" s="2"/>
      <c r="T14" s="2"/>
      <c r="U14" s="2"/>
      <c r="V14" s="2"/>
      <c r="W14" s="2"/>
      <c r="X14" s="2"/>
      <c r="Y14" s="2"/>
      <c r="Z14" s="2"/>
      <c r="AA14" s="2"/>
      <c r="AB14" s="2"/>
      <c r="AC14" s="2"/>
      <c r="AD14" s="2"/>
      <c r="AE14" s="2"/>
    </row>
    <row r="15" spans="1:31" ht="24" customHeight="1">
      <c r="A15" s="296" t="s">
        <v>2548</v>
      </c>
      <c r="B15" s="296"/>
      <c r="C15" s="296"/>
      <c r="D15" s="296"/>
      <c r="E15" s="296"/>
      <c r="F15" s="296"/>
      <c r="G15" s="296"/>
      <c r="H15" s="296"/>
      <c r="I15" s="296"/>
      <c r="J15" s="296"/>
      <c r="K15" s="296"/>
      <c r="L15" s="296"/>
      <c r="M15" s="296"/>
      <c r="N15" s="296"/>
      <c r="O15" s="296"/>
      <c r="P15" s="296"/>
      <c r="Q15" s="296"/>
      <c r="R15" s="296"/>
      <c r="S15" s="296"/>
      <c r="T15" s="296"/>
      <c r="U15" s="296"/>
      <c r="V15" s="296"/>
      <c r="W15" s="296"/>
      <c r="X15" s="296"/>
      <c r="Y15" s="296"/>
      <c r="Z15" s="296"/>
      <c r="AA15" s="296"/>
      <c r="AB15" s="296"/>
      <c r="AC15" s="296"/>
      <c r="AD15" s="296"/>
      <c r="AE15" s="296"/>
    </row>
    <row r="16" spans="1:31" ht="23.1" customHeight="1">
      <c r="A16" s="296"/>
      <c r="B16" s="296"/>
      <c r="C16" s="296"/>
      <c r="D16" s="296"/>
      <c r="E16" s="296"/>
      <c r="F16" s="296"/>
      <c r="G16" s="296"/>
      <c r="H16" s="296"/>
      <c r="I16" s="296"/>
      <c r="J16" s="296"/>
      <c r="K16" s="296"/>
      <c r="L16" s="296"/>
      <c r="M16" s="296"/>
      <c r="N16" s="296"/>
      <c r="O16" s="296"/>
      <c r="P16" s="296"/>
      <c r="Q16" s="296"/>
      <c r="R16" s="296"/>
      <c r="S16" s="296"/>
      <c r="T16" s="296"/>
      <c r="U16" s="296"/>
      <c r="V16" s="296"/>
      <c r="W16" s="296"/>
      <c r="X16" s="296"/>
      <c r="Y16" s="296"/>
      <c r="Z16" s="296"/>
      <c r="AA16" s="296"/>
      <c r="AB16" s="296"/>
      <c r="AC16" s="296"/>
      <c r="AD16" s="296"/>
      <c r="AE16" s="296"/>
    </row>
    <row r="17" spans="1:32" ht="15" customHeight="1">
      <c r="A17" s="914" t="s">
        <v>196</v>
      </c>
      <c r="B17" s="914"/>
      <c r="C17" s="914"/>
      <c r="D17" s="916">
        <f>'[1]Application Form'!AC4</f>
        <v>0</v>
      </c>
      <c r="E17" s="916"/>
      <c r="F17" s="916"/>
      <c r="G17" s="916"/>
      <c r="H17" s="916"/>
      <c r="I17" s="916"/>
      <c r="J17" s="13"/>
      <c r="K17" s="13"/>
      <c r="R17" s="908" t="str">
        <f>'[1]Application Form'!$H$26&amp;IF('[1]Application Form'!$H$28&lt;&gt;""," "&amp;'[1]Application Form'!$H$28,"")&amp;" "&amp;'[1]Application Form'!$H$24</f>
        <v xml:space="preserve"> </v>
      </c>
      <c r="S17" s="908"/>
      <c r="T17" s="908"/>
      <c r="U17" s="908"/>
      <c r="V17" s="908"/>
      <c r="W17" s="908"/>
      <c r="X17" s="908"/>
      <c r="Y17" s="908"/>
      <c r="Z17" s="908"/>
      <c r="AA17" s="908"/>
      <c r="AB17" s="908"/>
      <c r="AC17" s="908"/>
      <c r="AD17" s="908"/>
      <c r="AE17" s="908"/>
      <c r="AF17" s="5"/>
    </row>
    <row r="18" spans="1:32" ht="15" customHeight="1" thickBot="1">
      <c r="A18" s="915"/>
      <c r="B18" s="915"/>
      <c r="C18" s="915"/>
      <c r="D18" s="917"/>
      <c r="E18" s="917"/>
      <c r="F18" s="917"/>
      <c r="G18" s="917"/>
      <c r="H18" s="917"/>
      <c r="I18" s="917"/>
      <c r="J18" s="13"/>
      <c r="K18" s="13"/>
      <c r="L18" s="28" t="s">
        <v>152</v>
      </c>
      <c r="M18" s="6"/>
      <c r="N18" s="6"/>
      <c r="O18" s="6"/>
      <c r="P18" s="6"/>
      <c r="Q18" s="6"/>
      <c r="R18" s="909"/>
      <c r="S18" s="909"/>
      <c r="T18" s="909"/>
      <c r="U18" s="909"/>
      <c r="V18" s="909"/>
      <c r="W18" s="909"/>
      <c r="X18" s="909"/>
      <c r="Y18" s="909"/>
      <c r="Z18" s="909"/>
      <c r="AA18" s="909"/>
      <c r="AB18" s="909"/>
      <c r="AC18" s="909"/>
      <c r="AD18" s="909"/>
      <c r="AE18" s="909"/>
      <c r="AF18" s="5"/>
    </row>
    <row r="19" spans="1:32" ht="25.9" customHeight="1" thickBot="1">
      <c r="A19" s="21"/>
      <c r="B19" s="21"/>
      <c r="C19" s="21"/>
      <c r="D19" s="21"/>
      <c r="E19" s="21"/>
      <c r="F19" s="21"/>
      <c r="G19" s="21"/>
      <c r="H19" s="21"/>
      <c r="I19" s="21"/>
      <c r="J19" s="13"/>
      <c r="K19" s="13"/>
      <c r="R19" s="209"/>
      <c r="S19" s="209"/>
      <c r="T19" s="209"/>
      <c r="U19" s="209"/>
      <c r="V19" s="209"/>
      <c r="W19" s="209"/>
      <c r="X19" s="209"/>
      <c r="Y19" s="209"/>
      <c r="Z19" s="209"/>
      <c r="AA19" s="209"/>
      <c r="AB19" s="209"/>
      <c r="AC19" s="209"/>
      <c r="AD19" s="209"/>
      <c r="AE19" s="209"/>
      <c r="AF19" s="5"/>
    </row>
    <row r="20" spans="1:32" ht="32.65" customHeight="1">
      <c r="A20" s="818" t="s">
        <v>199</v>
      </c>
      <c r="B20" s="819"/>
      <c r="C20" s="822" t="s">
        <v>200</v>
      </c>
      <c r="D20" s="823"/>
      <c r="E20" s="824"/>
      <c r="F20" s="910" t="s">
        <v>201</v>
      </c>
      <c r="G20" s="911"/>
      <c r="H20" s="911"/>
      <c r="I20" s="911"/>
      <c r="J20" s="819"/>
      <c r="K20" s="910" t="s">
        <v>202</v>
      </c>
      <c r="L20" s="911"/>
      <c r="M20" s="911"/>
      <c r="N20" s="911"/>
      <c r="O20" s="911"/>
      <c r="P20" s="819"/>
      <c r="Q20" s="910" t="s">
        <v>203</v>
      </c>
      <c r="R20" s="911"/>
      <c r="S20" s="911"/>
      <c r="T20" s="911"/>
      <c r="U20" s="911"/>
      <c r="V20" s="911"/>
      <c r="W20" s="819"/>
      <c r="X20" s="910" t="s">
        <v>204</v>
      </c>
      <c r="Y20" s="911"/>
      <c r="Z20" s="911"/>
      <c r="AA20" s="819"/>
      <c r="AB20" s="910" t="s">
        <v>205</v>
      </c>
      <c r="AC20" s="911"/>
      <c r="AD20" s="911"/>
      <c r="AE20" s="918"/>
    </row>
    <row r="21" spans="1:32" ht="39" customHeight="1" thickBot="1">
      <c r="A21" s="820"/>
      <c r="B21" s="821"/>
      <c r="C21" s="825"/>
      <c r="D21" s="826"/>
      <c r="E21" s="827"/>
      <c r="F21" s="912"/>
      <c r="G21" s="913"/>
      <c r="H21" s="913"/>
      <c r="I21" s="913"/>
      <c r="J21" s="821"/>
      <c r="K21" s="912"/>
      <c r="L21" s="913"/>
      <c r="M21" s="913"/>
      <c r="N21" s="913"/>
      <c r="O21" s="913"/>
      <c r="P21" s="821"/>
      <c r="Q21" s="912"/>
      <c r="R21" s="913"/>
      <c r="S21" s="913"/>
      <c r="T21" s="913"/>
      <c r="U21" s="913"/>
      <c r="V21" s="913"/>
      <c r="W21" s="821"/>
      <c r="X21" s="912"/>
      <c r="Y21" s="913"/>
      <c r="Z21" s="913"/>
      <c r="AA21" s="821"/>
      <c r="AB21" s="912"/>
      <c r="AC21" s="913"/>
      <c r="AD21" s="913"/>
      <c r="AE21" s="919"/>
    </row>
    <row r="22" spans="1:32" ht="22.9" customHeight="1">
      <c r="A22" s="835">
        <v>1</v>
      </c>
      <c r="B22" s="836"/>
      <c r="C22" s="839"/>
      <c r="D22" s="840"/>
      <c r="E22" s="841"/>
      <c r="F22" s="848" t="str">
        <f>IF(C22="","",VLOOKUP(C22,'[1]Graduate School Code(FY2023)'!$A$2:$D$639,2,FALSE))</f>
        <v/>
      </c>
      <c r="G22" s="849"/>
      <c r="H22" s="849"/>
      <c r="I22" s="849"/>
      <c r="J22" s="850"/>
      <c r="K22" s="854" t="str">
        <f>IF(C22="","",VLOOKUP(C22,'[1]Graduate School Code(FY2023)'!$A$2:$D$639,3,FALSE))</f>
        <v/>
      </c>
      <c r="L22" s="855"/>
      <c r="M22" s="855"/>
      <c r="N22" s="855"/>
      <c r="O22" s="855"/>
      <c r="P22" s="856"/>
      <c r="Q22" s="854" t="str">
        <f>IF(C22="","",VLOOKUP(C22,'[1]Graduate School Code(FY2023)'!$A$2:$D$639,4,FALSE))</f>
        <v/>
      </c>
      <c r="R22" s="855"/>
      <c r="S22" s="855"/>
      <c r="T22" s="855"/>
      <c r="U22" s="855"/>
      <c r="V22" s="855"/>
      <c r="W22" s="856"/>
      <c r="X22" s="860"/>
      <c r="Y22" s="861"/>
      <c r="Z22" s="861"/>
      <c r="AA22" s="862"/>
      <c r="AB22" s="829" t="str">
        <f>IFERROR(IF($X$22="Master",INDEX('[1]Graduate School Code(FY2023)'!$A$1:$I$700,MATCH($C$22,'[1]Graduate School Code(FY2023)'!$A$1:$A$700,0),5),IF($X$22="PhD",INDEX('[1]Graduate School Code(FY2023)'!$A$1:$I$700,MATCH($C$22,'[1]Graduate School Code(FY2023)'!$A$1:$A$700,0),7),"")),"")</f>
        <v/>
      </c>
      <c r="AC22" s="830"/>
      <c r="AD22" s="830"/>
      <c r="AE22" s="831"/>
    </row>
    <row r="23" spans="1:32" ht="11.45" customHeight="1">
      <c r="A23" s="835"/>
      <c r="B23" s="836"/>
      <c r="C23" s="842"/>
      <c r="D23" s="843"/>
      <c r="E23" s="844"/>
      <c r="F23" s="848"/>
      <c r="G23" s="849"/>
      <c r="H23" s="849"/>
      <c r="I23" s="849"/>
      <c r="J23" s="850"/>
      <c r="K23" s="854"/>
      <c r="L23" s="855"/>
      <c r="M23" s="855"/>
      <c r="N23" s="855"/>
      <c r="O23" s="855"/>
      <c r="P23" s="856"/>
      <c r="Q23" s="854"/>
      <c r="R23" s="855"/>
      <c r="S23" s="855"/>
      <c r="T23" s="855"/>
      <c r="U23" s="855"/>
      <c r="V23" s="855"/>
      <c r="W23" s="856"/>
      <c r="X23" s="860"/>
      <c r="Y23" s="861"/>
      <c r="Z23" s="861"/>
      <c r="AA23" s="862"/>
      <c r="AB23" s="869" t="str">
        <f>IF($AB$22="mandatory","Input the name of supervisor","")</f>
        <v/>
      </c>
      <c r="AC23" s="870"/>
      <c r="AD23" s="870"/>
      <c r="AE23" s="871"/>
    </row>
    <row r="24" spans="1:32" ht="11.45" customHeight="1">
      <c r="A24" s="835"/>
      <c r="B24" s="836"/>
      <c r="C24" s="842"/>
      <c r="D24" s="843"/>
      <c r="E24" s="844"/>
      <c r="F24" s="848"/>
      <c r="G24" s="849"/>
      <c r="H24" s="849"/>
      <c r="I24" s="849"/>
      <c r="J24" s="850"/>
      <c r="K24" s="854"/>
      <c r="L24" s="855"/>
      <c r="M24" s="855"/>
      <c r="N24" s="855"/>
      <c r="O24" s="855"/>
      <c r="P24" s="856"/>
      <c r="Q24" s="854"/>
      <c r="R24" s="855"/>
      <c r="S24" s="855"/>
      <c r="T24" s="855"/>
      <c r="U24" s="855"/>
      <c r="V24" s="855"/>
      <c r="W24" s="856"/>
      <c r="X24" s="860"/>
      <c r="Y24" s="861"/>
      <c r="Z24" s="861"/>
      <c r="AA24" s="862"/>
      <c r="AB24" s="872" t="str">
        <f>IFERROR(IF(AND($X$22="Master",$AB$22="mandatory"),HYPERLINK(INDEX('[1]Graduate School Code(FY2023)'!$A$1:$G$639,MATCH($C$22,'[1]Graduate School Code(FY2023)'!$A$1:$A$639,0),6),"Select from HERE"),IF(AND($X$22="PhD",$AB$22="mandatory"),HYPERLINK(INDEX('[1]Graduate School Code(FY2023)'!$A$1:$I$639,MATCH($C$22,'[1]Graduate School Code(FY2023)'!$A$1:$A$639,0),8),"Select from HERE"),"")),"")</f>
        <v/>
      </c>
      <c r="AC24" s="873"/>
      <c r="AD24" s="873"/>
      <c r="AE24" s="874"/>
    </row>
    <row r="25" spans="1:32" ht="15" customHeight="1">
      <c r="A25" s="835"/>
      <c r="B25" s="836"/>
      <c r="C25" s="842"/>
      <c r="D25" s="843"/>
      <c r="E25" s="844"/>
      <c r="F25" s="848"/>
      <c r="G25" s="849"/>
      <c r="H25" s="849"/>
      <c r="I25" s="849"/>
      <c r="J25" s="850"/>
      <c r="K25" s="854"/>
      <c r="L25" s="855"/>
      <c r="M25" s="855"/>
      <c r="N25" s="855"/>
      <c r="O25" s="855"/>
      <c r="P25" s="856"/>
      <c r="Q25" s="854"/>
      <c r="R25" s="855"/>
      <c r="S25" s="855"/>
      <c r="T25" s="855"/>
      <c r="U25" s="855"/>
      <c r="V25" s="855"/>
      <c r="W25" s="856"/>
      <c r="X25" s="860"/>
      <c r="Y25" s="861"/>
      <c r="Z25" s="861"/>
      <c r="AA25" s="862"/>
      <c r="AB25" s="297"/>
      <c r="AC25" s="298"/>
      <c r="AD25" s="298"/>
      <c r="AE25" s="902"/>
    </row>
    <row r="26" spans="1:32" ht="15" customHeight="1">
      <c r="A26" s="835"/>
      <c r="B26" s="836"/>
      <c r="C26" s="842"/>
      <c r="D26" s="843"/>
      <c r="E26" s="844"/>
      <c r="F26" s="848"/>
      <c r="G26" s="849"/>
      <c r="H26" s="849"/>
      <c r="I26" s="849"/>
      <c r="J26" s="850"/>
      <c r="K26" s="854"/>
      <c r="L26" s="855"/>
      <c r="M26" s="855"/>
      <c r="N26" s="855"/>
      <c r="O26" s="855"/>
      <c r="P26" s="856"/>
      <c r="Q26" s="854"/>
      <c r="R26" s="855"/>
      <c r="S26" s="855"/>
      <c r="T26" s="855"/>
      <c r="U26" s="855"/>
      <c r="V26" s="855"/>
      <c r="W26" s="856"/>
      <c r="X26" s="860"/>
      <c r="Y26" s="861"/>
      <c r="Z26" s="861"/>
      <c r="AA26" s="862"/>
      <c r="AB26" s="300"/>
      <c r="AC26" s="301"/>
      <c r="AD26" s="301"/>
      <c r="AE26" s="903"/>
    </row>
    <row r="27" spans="1:32" ht="15" customHeight="1">
      <c r="A27" s="835"/>
      <c r="B27" s="836"/>
      <c r="C27" s="842"/>
      <c r="D27" s="843"/>
      <c r="E27" s="844"/>
      <c r="F27" s="848"/>
      <c r="G27" s="849"/>
      <c r="H27" s="849"/>
      <c r="I27" s="849"/>
      <c r="J27" s="850"/>
      <c r="K27" s="854"/>
      <c r="L27" s="855"/>
      <c r="M27" s="855"/>
      <c r="N27" s="855"/>
      <c r="O27" s="855"/>
      <c r="P27" s="856"/>
      <c r="Q27" s="854"/>
      <c r="R27" s="855"/>
      <c r="S27" s="855"/>
      <c r="T27" s="855"/>
      <c r="U27" s="855"/>
      <c r="V27" s="855"/>
      <c r="W27" s="856"/>
      <c r="X27" s="860"/>
      <c r="Y27" s="861"/>
      <c r="Z27" s="861"/>
      <c r="AA27" s="862"/>
      <c r="AB27" s="300"/>
      <c r="AC27" s="301"/>
      <c r="AD27" s="301"/>
      <c r="AE27" s="903"/>
    </row>
    <row r="28" spans="1:32" ht="15" customHeight="1">
      <c r="A28" s="837"/>
      <c r="B28" s="838"/>
      <c r="C28" s="845"/>
      <c r="D28" s="846"/>
      <c r="E28" s="847"/>
      <c r="F28" s="851"/>
      <c r="G28" s="852"/>
      <c r="H28" s="852"/>
      <c r="I28" s="852"/>
      <c r="J28" s="853"/>
      <c r="K28" s="857"/>
      <c r="L28" s="858"/>
      <c r="M28" s="858"/>
      <c r="N28" s="858"/>
      <c r="O28" s="858"/>
      <c r="P28" s="859"/>
      <c r="Q28" s="857"/>
      <c r="R28" s="858"/>
      <c r="S28" s="858"/>
      <c r="T28" s="858"/>
      <c r="U28" s="858"/>
      <c r="V28" s="858"/>
      <c r="W28" s="859"/>
      <c r="X28" s="863"/>
      <c r="Y28" s="864"/>
      <c r="Z28" s="864"/>
      <c r="AA28" s="865"/>
      <c r="AB28" s="300"/>
      <c r="AC28" s="301"/>
      <c r="AD28" s="301"/>
      <c r="AE28" s="903"/>
    </row>
    <row r="29" spans="1:32" ht="22.9" customHeight="1">
      <c r="A29" s="889">
        <v>2</v>
      </c>
      <c r="B29" s="890"/>
      <c r="C29" s="839"/>
      <c r="D29" s="840"/>
      <c r="E29" s="841"/>
      <c r="F29" s="848" t="str">
        <f>IF(C29="","",VLOOKUP(C29,'[1]Graduate School Code(FY2023)'!$A$2:$D$639,2,FALSE))</f>
        <v/>
      </c>
      <c r="G29" s="849"/>
      <c r="H29" s="849"/>
      <c r="I29" s="849"/>
      <c r="J29" s="850"/>
      <c r="K29" s="854" t="str">
        <f>IF(C29="","",VLOOKUP(C29,'[1]Graduate School Code(FY2023)'!$A$2:$D$639,3,FALSE))</f>
        <v/>
      </c>
      <c r="L29" s="855"/>
      <c r="M29" s="855"/>
      <c r="N29" s="855"/>
      <c r="O29" s="855"/>
      <c r="P29" s="856"/>
      <c r="Q29" s="854" t="str">
        <f>IF(C29="","",VLOOKUP(C29,'[1]Graduate School Code(FY2023)'!$A$2:$D$639,4,FALSE))</f>
        <v/>
      </c>
      <c r="R29" s="855"/>
      <c r="S29" s="855"/>
      <c r="T29" s="855"/>
      <c r="U29" s="855"/>
      <c r="V29" s="855"/>
      <c r="W29" s="856"/>
      <c r="X29" s="860"/>
      <c r="Y29" s="861"/>
      <c r="Z29" s="861"/>
      <c r="AA29" s="862"/>
      <c r="AB29" s="920" t="str">
        <f>IFERROR(IF($X$29="Master",INDEX('[1]Graduate School Code(FY2023)'!$A$1:$I$700,MATCH($C$29,'[1]Graduate School Code(FY2023)'!$A$1:$A$700,0),5),IF($X$29="PhD",INDEX('[1]Graduate School Code(FY2023)'!$A$1:$I$700,MATCH($C$29,'[1]Graduate School Code(FY2023)'!$A$1:$A$700,0),7),"")),"")</f>
        <v/>
      </c>
      <c r="AC29" s="921"/>
      <c r="AD29" s="921"/>
      <c r="AE29" s="922"/>
    </row>
    <row r="30" spans="1:32" ht="11.45" customHeight="1">
      <c r="A30" s="889"/>
      <c r="B30" s="890"/>
      <c r="C30" s="842"/>
      <c r="D30" s="843"/>
      <c r="E30" s="844"/>
      <c r="F30" s="848"/>
      <c r="G30" s="849"/>
      <c r="H30" s="849"/>
      <c r="I30" s="849"/>
      <c r="J30" s="850"/>
      <c r="K30" s="854"/>
      <c r="L30" s="855"/>
      <c r="M30" s="855"/>
      <c r="N30" s="855"/>
      <c r="O30" s="855"/>
      <c r="P30" s="856"/>
      <c r="Q30" s="854"/>
      <c r="R30" s="855"/>
      <c r="S30" s="855"/>
      <c r="T30" s="855"/>
      <c r="U30" s="855"/>
      <c r="V30" s="855"/>
      <c r="W30" s="856"/>
      <c r="X30" s="860"/>
      <c r="Y30" s="861"/>
      <c r="Z30" s="861"/>
      <c r="AA30" s="862"/>
      <c r="AB30" s="869" t="str">
        <f>IF($AB$29="mandatory","Input the name of supervisor","")</f>
        <v/>
      </c>
      <c r="AC30" s="870"/>
      <c r="AD30" s="870"/>
      <c r="AE30" s="871"/>
    </row>
    <row r="31" spans="1:32" ht="11.45" customHeight="1">
      <c r="A31" s="889"/>
      <c r="B31" s="890"/>
      <c r="C31" s="842"/>
      <c r="D31" s="843"/>
      <c r="E31" s="844"/>
      <c r="F31" s="848"/>
      <c r="G31" s="849"/>
      <c r="H31" s="849"/>
      <c r="I31" s="849"/>
      <c r="J31" s="850"/>
      <c r="K31" s="854"/>
      <c r="L31" s="855"/>
      <c r="M31" s="855"/>
      <c r="N31" s="855"/>
      <c r="O31" s="855"/>
      <c r="P31" s="856"/>
      <c r="Q31" s="854"/>
      <c r="R31" s="855"/>
      <c r="S31" s="855"/>
      <c r="T31" s="855"/>
      <c r="U31" s="855"/>
      <c r="V31" s="855"/>
      <c r="W31" s="856"/>
      <c r="X31" s="860"/>
      <c r="Y31" s="861"/>
      <c r="Z31" s="861"/>
      <c r="AA31" s="862"/>
      <c r="AB31" s="872" t="str">
        <f>IFERROR(IF(AND($X$29="Master",$AB$29="mandatory"),HYPERLINK(INDEX('[1]Graduate School Code(FY2023)'!$A$1:$I$700,MATCH($C$29,'[1]Graduate School Code(FY2023)'!$A$1:$A$700,0),6),"Select from HERE"),IF(AND($X$29="PhD",$AB$29="mandatory"),HYPERLINK(INDEX('[1]Graduate School Code(FY2023)'!$A$1:$I$700,MATCH($C$29,'[1]Graduate School Code(FY2023)'!$A$1:$A$700,0),8),"Select from HERE"),"")),"")</f>
        <v/>
      </c>
      <c r="AC31" s="873"/>
      <c r="AD31" s="873"/>
      <c r="AE31" s="874"/>
    </row>
    <row r="32" spans="1:32" ht="15" customHeight="1">
      <c r="A32" s="889"/>
      <c r="B32" s="890"/>
      <c r="C32" s="842"/>
      <c r="D32" s="843"/>
      <c r="E32" s="844"/>
      <c r="F32" s="848"/>
      <c r="G32" s="849"/>
      <c r="H32" s="849"/>
      <c r="I32" s="849"/>
      <c r="J32" s="850"/>
      <c r="K32" s="854"/>
      <c r="L32" s="855"/>
      <c r="M32" s="855"/>
      <c r="N32" s="855"/>
      <c r="O32" s="855"/>
      <c r="P32" s="856"/>
      <c r="Q32" s="854"/>
      <c r="R32" s="855"/>
      <c r="S32" s="855"/>
      <c r="T32" s="855"/>
      <c r="U32" s="855"/>
      <c r="V32" s="855"/>
      <c r="W32" s="856"/>
      <c r="X32" s="860"/>
      <c r="Y32" s="861"/>
      <c r="Z32" s="861"/>
      <c r="AA32" s="862"/>
      <c r="AB32" s="297"/>
      <c r="AC32" s="298"/>
      <c r="AD32" s="298"/>
      <c r="AE32" s="902"/>
    </row>
    <row r="33" spans="1:44" ht="15" customHeight="1">
      <c r="A33" s="889"/>
      <c r="B33" s="890"/>
      <c r="C33" s="842"/>
      <c r="D33" s="843"/>
      <c r="E33" s="844"/>
      <c r="F33" s="848"/>
      <c r="G33" s="849"/>
      <c r="H33" s="849"/>
      <c r="I33" s="849"/>
      <c r="J33" s="850"/>
      <c r="K33" s="854"/>
      <c r="L33" s="855"/>
      <c r="M33" s="855"/>
      <c r="N33" s="855"/>
      <c r="O33" s="855"/>
      <c r="P33" s="856"/>
      <c r="Q33" s="854"/>
      <c r="R33" s="855"/>
      <c r="S33" s="855"/>
      <c r="T33" s="855"/>
      <c r="U33" s="855"/>
      <c r="V33" s="855"/>
      <c r="W33" s="856"/>
      <c r="X33" s="860"/>
      <c r="Y33" s="861"/>
      <c r="Z33" s="861"/>
      <c r="AA33" s="862"/>
      <c r="AB33" s="300"/>
      <c r="AC33" s="301"/>
      <c r="AD33" s="301"/>
      <c r="AE33" s="903"/>
    </row>
    <row r="34" spans="1:44" ht="15" customHeight="1">
      <c r="A34" s="889"/>
      <c r="B34" s="890"/>
      <c r="C34" s="842"/>
      <c r="D34" s="843"/>
      <c r="E34" s="844"/>
      <c r="F34" s="848"/>
      <c r="G34" s="849"/>
      <c r="H34" s="849"/>
      <c r="I34" s="849"/>
      <c r="J34" s="850"/>
      <c r="K34" s="854"/>
      <c r="L34" s="855"/>
      <c r="M34" s="855"/>
      <c r="N34" s="855"/>
      <c r="O34" s="855"/>
      <c r="P34" s="856"/>
      <c r="Q34" s="854"/>
      <c r="R34" s="855"/>
      <c r="S34" s="855"/>
      <c r="T34" s="855"/>
      <c r="U34" s="855"/>
      <c r="V34" s="855"/>
      <c r="W34" s="856"/>
      <c r="X34" s="860"/>
      <c r="Y34" s="861"/>
      <c r="Z34" s="861"/>
      <c r="AA34" s="862"/>
      <c r="AB34" s="300"/>
      <c r="AC34" s="301"/>
      <c r="AD34" s="301"/>
      <c r="AE34" s="903"/>
    </row>
    <row r="35" spans="1:44" ht="15" customHeight="1">
      <c r="A35" s="889"/>
      <c r="B35" s="890"/>
      <c r="C35" s="845"/>
      <c r="D35" s="846"/>
      <c r="E35" s="847"/>
      <c r="F35" s="851"/>
      <c r="G35" s="852"/>
      <c r="H35" s="852"/>
      <c r="I35" s="852"/>
      <c r="J35" s="853"/>
      <c r="K35" s="857"/>
      <c r="L35" s="858"/>
      <c r="M35" s="858"/>
      <c r="N35" s="858"/>
      <c r="O35" s="858"/>
      <c r="P35" s="859"/>
      <c r="Q35" s="857"/>
      <c r="R35" s="858"/>
      <c r="S35" s="858"/>
      <c r="T35" s="858"/>
      <c r="U35" s="858"/>
      <c r="V35" s="858"/>
      <c r="W35" s="859"/>
      <c r="X35" s="863"/>
      <c r="Y35" s="864"/>
      <c r="Z35" s="864"/>
      <c r="AA35" s="865"/>
      <c r="AB35" s="323"/>
      <c r="AC35" s="320"/>
      <c r="AD35" s="320"/>
      <c r="AE35" s="923"/>
    </row>
    <row r="36" spans="1:44" ht="22.9" customHeight="1">
      <c r="A36" s="889">
        <v>3</v>
      </c>
      <c r="B36" s="890"/>
      <c r="C36" s="839"/>
      <c r="D36" s="840"/>
      <c r="E36" s="841"/>
      <c r="F36" s="896" t="str">
        <f>IF(C36="","",VLOOKUP(C36,'[1]Graduate School Code(FY2023)'!$A$2:$D$639,2,FALSE))</f>
        <v/>
      </c>
      <c r="G36" s="897"/>
      <c r="H36" s="897"/>
      <c r="I36" s="897"/>
      <c r="J36" s="898"/>
      <c r="K36" s="877" t="str">
        <f>IF(C36="","",VLOOKUP(C36,'[1]Graduate School Code(FY2023)'!$A$2:$D$639,3,FALSE))</f>
        <v/>
      </c>
      <c r="L36" s="878"/>
      <c r="M36" s="878"/>
      <c r="N36" s="878"/>
      <c r="O36" s="878"/>
      <c r="P36" s="879"/>
      <c r="Q36" s="877" t="str">
        <f>IF(C36="","",VLOOKUP(C36,'[1]Graduate School Code(FY2023)'!$A$2:$D$639,4,FALSE))</f>
        <v/>
      </c>
      <c r="R36" s="878"/>
      <c r="S36" s="878"/>
      <c r="T36" s="878"/>
      <c r="U36" s="878"/>
      <c r="V36" s="878"/>
      <c r="W36" s="879"/>
      <c r="X36" s="883"/>
      <c r="Y36" s="884"/>
      <c r="Z36" s="884"/>
      <c r="AA36" s="885"/>
      <c r="AB36" s="920" t="str">
        <f>IFERROR(IF($X$36="Master",INDEX('[1]Graduate School Code(FY2023)'!$A$1:$G$639,MATCH($C$36,'[1]Graduate School Code(FY2023)'!$A$1:$A$639,0),5),IF($X$36="PhD",INDEX('[1]Graduate School Code(FY2023)'!$A$1:$G$639,MATCH($C$36,'[1]Graduate School Code(FY2023)'!$A$1:$A$639,0),7),"")),"")</f>
        <v/>
      </c>
      <c r="AC36" s="921"/>
      <c r="AD36" s="921"/>
      <c r="AE36" s="922"/>
    </row>
    <row r="37" spans="1:44" ht="11.45" customHeight="1">
      <c r="A37" s="889"/>
      <c r="B37" s="890"/>
      <c r="C37" s="842"/>
      <c r="D37" s="843"/>
      <c r="E37" s="844"/>
      <c r="F37" s="848"/>
      <c r="G37" s="849"/>
      <c r="H37" s="849"/>
      <c r="I37" s="849"/>
      <c r="J37" s="850"/>
      <c r="K37" s="854"/>
      <c r="L37" s="855"/>
      <c r="M37" s="855"/>
      <c r="N37" s="855"/>
      <c r="O37" s="855"/>
      <c r="P37" s="856"/>
      <c r="Q37" s="854"/>
      <c r="R37" s="855"/>
      <c r="S37" s="855"/>
      <c r="T37" s="855"/>
      <c r="U37" s="855"/>
      <c r="V37" s="855"/>
      <c r="W37" s="856"/>
      <c r="X37" s="860"/>
      <c r="Y37" s="861"/>
      <c r="Z37" s="861"/>
      <c r="AA37" s="862"/>
      <c r="AB37" s="869" t="str">
        <f>IF($AB$36="mandatory","Input the name of supervisor","")</f>
        <v/>
      </c>
      <c r="AC37" s="870"/>
      <c r="AD37" s="870"/>
      <c r="AE37" s="871"/>
    </row>
    <row r="38" spans="1:44" ht="11.45" customHeight="1">
      <c r="A38" s="889"/>
      <c r="B38" s="890"/>
      <c r="C38" s="842"/>
      <c r="D38" s="843"/>
      <c r="E38" s="844"/>
      <c r="F38" s="848"/>
      <c r="G38" s="849"/>
      <c r="H38" s="849"/>
      <c r="I38" s="849"/>
      <c r="J38" s="850"/>
      <c r="K38" s="854"/>
      <c r="L38" s="855"/>
      <c r="M38" s="855"/>
      <c r="N38" s="855"/>
      <c r="O38" s="855"/>
      <c r="P38" s="856"/>
      <c r="Q38" s="854"/>
      <c r="R38" s="855"/>
      <c r="S38" s="855"/>
      <c r="T38" s="855"/>
      <c r="U38" s="855"/>
      <c r="V38" s="855"/>
      <c r="W38" s="856"/>
      <c r="X38" s="860"/>
      <c r="Y38" s="861"/>
      <c r="Z38" s="861"/>
      <c r="AA38" s="862"/>
      <c r="AB38" s="872" t="str">
        <f>IFERROR(IF(AND($X$36="Master",$AB$36="mandatory"),HYPERLINK(INDEX('[1]Graduate School Code(FY2023)'!$A$1:$I$700,MATCH($C$36,'[1]Graduate School Code(FY2023)'!$A$1:$A$700,0),6),"Select from HERE"),IF(AND($X$36="PhD",$AB$36="mandatory"),HYPERLINK(INDEX('[1]Graduate School Code(FY2023)'!$A$1:$I$700,MATCH($C$36,'[1]Graduate School Code(FY2023)'!$A$1:$A$700,0),8),"Select from HERE"),"")),"")</f>
        <v/>
      </c>
      <c r="AC38" s="873"/>
      <c r="AD38" s="873"/>
      <c r="AE38" s="874"/>
    </row>
    <row r="39" spans="1:44" ht="15" customHeight="1">
      <c r="A39" s="889"/>
      <c r="B39" s="890"/>
      <c r="C39" s="842"/>
      <c r="D39" s="843"/>
      <c r="E39" s="844"/>
      <c r="F39" s="848"/>
      <c r="G39" s="849"/>
      <c r="H39" s="849"/>
      <c r="I39" s="849"/>
      <c r="J39" s="850"/>
      <c r="K39" s="854"/>
      <c r="L39" s="855"/>
      <c r="M39" s="855"/>
      <c r="N39" s="855"/>
      <c r="O39" s="855"/>
      <c r="P39" s="856"/>
      <c r="Q39" s="854"/>
      <c r="R39" s="855"/>
      <c r="S39" s="855"/>
      <c r="T39" s="855"/>
      <c r="U39" s="855"/>
      <c r="V39" s="855"/>
      <c r="W39" s="856"/>
      <c r="X39" s="860"/>
      <c r="Y39" s="861"/>
      <c r="Z39" s="861"/>
      <c r="AA39" s="862"/>
      <c r="AB39" s="297"/>
      <c r="AC39" s="298"/>
      <c r="AD39" s="298"/>
      <c r="AE39" s="902"/>
    </row>
    <row r="40" spans="1:44" ht="15" customHeight="1">
      <c r="A40" s="889"/>
      <c r="B40" s="890"/>
      <c r="C40" s="842"/>
      <c r="D40" s="843"/>
      <c r="E40" s="844"/>
      <c r="F40" s="848"/>
      <c r="G40" s="849"/>
      <c r="H40" s="849"/>
      <c r="I40" s="849"/>
      <c r="J40" s="850"/>
      <c r="K40" s="854"/>
      <c r="L40" s="855"/>
      <c r="M40" s="855"/>
      <c r="N40" s="855"/>
      <c r="O40" s="855"/>
      <c r="P40" s="856"/>
      <c r="Q40" s="854"/>
      <c r="R40" s="855"/>
      <c r="S40" s="855"/>
      <c r="T40" s="855"/>
      <c r="U40" s="855"/>
      <c r="V40" s="855"/>
      <c r="W40" s="856"/>
      <c r="X40" s="860"/>
      <c r="Y40" s="861"/>
      <c r="Z40" s="861"/>
      <c r="AA40" s="862"/>
      <c r="AB40" s="300"/>
      <c r="AC40" s="301"/>
      <c r="AD40" s="301"/>
      <c r="AE40" s="903"/>
    </row>
    <row r="41" spans="1:44" ht="15" customHeight="1">
      <c r="A41" s="889"/>
      <c r="B41" s="890"/>
      <c r="C41" s="842"/>
      <c r="D41" s="843"/>
      <c r="E41" s="844"/>
      <c r="F41" s="848"/>
      <c r="G41" s="849"/>
      <c r="H41" s="849"/>
      <c r="I41" s="849"/>
      <c r="J41" s="850"/>
      <c r="K41" s="854"/>
      <c r="L41" s="855"/>
      <c r="M41" s="855"/>
      <c r="N41" s="855"/>
      <c r="O41" s="855"/>
      <c r="P41" s="856"/>
      <c r="Q41" s="854"/>
      <c r="R41" s="855"/>
      <c r="S41" s="855"/>
      <c r="T41" s="855"/>
      <c r="U41" s="855"/>
      <c r="V41" s="855"/>
      <c r="W41" s="856"/>
      <c r="X41" s="860"/>
      <c r="Y41" s="861"/>
      <c r="Z41" s="861"/>
      <c r="AA41" s="862"/>
      <c r="AB41" s="300"/>
      <c r="AC41" s="301"/>
      <c r="AD41" s="301"/>
      <c r="AE41" s="903"/>
    </row>
    <row r="42" spans="1:44" ht="15" customHeight="1" thickBot="1">
      <c r="A42" s="891"/>
      <c r="B42" s="892"/>
      <c r="C42" s="893"/>
      <c r="D42" s="894"/>
      <c r="E42" s="895"/>
      <c r="F42" s="899"/>
      <c r="G42" s="900"/>
      <c r="H42" s="900"/>
      <c r="I42" s="900"/>
      <c r="J42" s="901"/>
      <c r="K42" s="880"/>
      <c r="L42" s="881"/>
      <c r="M42" s="881"/>
      <c r="N42" s="881"/>
      <c r="O42" s="881"/>
      <c r="P42" s="882"/>
      <c r="Q42" s="880"/>
      <c r="R42" s="881"/>
      <c r="S42" s="881"/>
      <c r="T42" s="881"/>
      <c r="U42" s="881"/>
      <c r="V42" s="881"/>
      <c r="W42" s="882"/>
      <c r="X42" s="886"/>
      <c r="Y42" s="887"/>
      <c r="Z42" s="887"/>
      <c r="AA42" s="888"/>
      <c r="AB42" s="904"/>
      <c r="AC42" s="905"/>
      <c r="AD42" s="905"/>
      <c r="AE42" s="906"/>
    </row>
    <row r="43" spans="1:44" ht="15" customHeight="1">
      <c r="A43" s="4"/>
      <c r="B43" s="4"/>
      <c r="C43" s="4"/>
      <c r="D43" s="11"/>
      <c r="E43" s="7"/>
      <c r="F43" s="7"/>
      <c r="G43" s="7"/>
      <c r="H43" s="7"/>
      <c r="I43" s="7"/>
      <c r="J43" s="7"/>
      <c r="K43" s="7"/>
      <c r="L43" s="8"/>
      <c r="M43" s="8"/>
      <c r="N43" s="8"/>
      <c r="O43" s="8"/>
      <c r="P43" s="8"/>
      <c r="Q43" s="8"/>
      <c r="R43" s="8"/>
      <c r="S43" s="8"/>
      <c r="T43" s="8"/>
      <c r="U43" s="8"/>
      <c r="V43" s="8"/>
      <c r="W43" s="8"/>
      <c r="X43" s="8"/>
      <c r="Y43" s="7"/>
      <c r="Z43" s="7"/>
      <c r="AA43" s="7"/>
      <c r="AB43" s="7"/>
      <c r="AC43" s="7"/>
      <c r="AD43" s="7"/>
      <c r="AE43" s="7"/>
    </row>
    <row r="44" spans="1:44" ht="15" customHeight="1">
      <c r="A44" s="5"/>
      <c r="B44" s="5"/>
      <c r="C44" s="5"/>
      <c r="D44" s="12"/>
      <c r="E44" s="5"/>
      <c r="F44" s="5"/>
      <c r="G44" s="5"/>
      <c r="H44" s="5"/>
      <c r="I44" s="5"/>
      <c r="J44" s="5"/>
      <c r="K44" s="5"/>
      <c r="L44" s="5"/>
      <c r="M44" s="5"/>
      <c r="N44" s="5"/>
      <c r="O44" s="5"/>
      <c r="P44" s="5"/>
      <c r="Q44" s="5"/>
      <c r="R44" s="5"/>
      <c r="S44" s="5"/>
      <c r="T44" s="5"/>
      <c r="U44" s="5"/>
      <c r="V44" s="5"/>
      <c r="W44" s="5"/>
      <c r="X44" s="5"/>
      <c r="Y44" s="5"/>
      <c r="Z44" s="5"/>
      <c r="AA44" s="5"/>
      <c r="AB44" s="5"/>
      <c r="AC44" s="5"/>
      <c r="AD44" s="5"/>
      <c r="AE44" s="5"/>
    </row>
    <row r="45" spans="1:44" ht="15" customHeight="1">
      <c r="A45" s="14" t="s">
        <v>125</v>
      </c>
      <c r="B45" s="23" t="s">
        <v>2539</v>
      </c>
      <c r="C45" s="9"/>
      <c r="D45" s="210"/>
      <c r="E45" s="2"/>
      <c r="F45" s="2"/>
      <c r="G45" s="2"/>
      <c r="H45" s="2"/>
      <c r="I45" s="2"/>
      <c r="J45" s="2"/>
      <c r="K45" s="2"/>
      <c r="R45" s="5"/>
      <c r="S45" s="5"/>
      <c r="T45" s="5"/>
      <c r="U45" s="5"/>
      <c r="V45" s="5"/>
      <c r="W45" s="5"/>
      <c r="X45" s="5"/>
      <c r="Y45" s="5"/>
      <c r="Z45" s="5"/>
      <c r="AA45" s="5"/>
      <c r="AB45" s="5"/>
      <c r="AC45" s="5"/>
      <c r="AD45" s="5"/>
      <c r="AE45" s="5"/>
    </row>
    <row r="46" spans="1:44" ht="42.6" customHeight="1">
      <c r="A46" s="876" t="s">
        <v>2540</v>
      </c>
      <c r="B46" s="876"/>
      <c r="C46" s="876"/>
      <c r="D46" s="876"/>
      <c r="E46" s="876"/>
      <c r="F46" s="876"/>
      <c r="G46" s="876"/>
      <c r="H46" s="876"/>
      <c r="I46" s="876"/>
      <c r="J46" s="876"/>
      <c r="K46" s="876"/>
      <c r="L46" s="876"/>
      <c r="M46" s="876"/>
      <c r="N46" s="876"/>
      <c r="O46" s="876"/>
      <c r="P46" s="876"/>
      <c r="Q46" s="876"/>
      <c r="R46" s="876"/>
      <c r="S46" s="876"/>
      <c r="T46" s="876"/>
      <c r="U46" s="876"/>
      <c r="V46" s="876"/>
      <c r="W46" s="876"/>
      <c r="X46" s="876"/>
      <c r="Y46" s="876"/>
      <c r="Z46" s="876"/>
      <c r="AA46" s="876"/>
      <c r="AB46" s="876"/>
      <c r="AC46" s="876"/>
      <c r="AD46" s="876"/>
      <c r="AE46" s="876"/>
      <c r="AF46" s="3"/>
      <c r="AG46" s="3"/>
      <c r="AH46" s="3"/>
      <c r="AI46" s="3"/>
      <c r="AJ46" s="3"/>
      <c r="AK46" s="3"/>
      <c r="AL46" s="3"/>
      <c r="AM46" s="3"/>
      <c r="AN46" s="3"/>
      <c r="AO46" s="3"/>
      <c r="AP46" s="3"/>
      <c r="AQ46" s="3"/>
      <c r="AR46" s="3"/>
    </row>
    <row r="47" spans="1:44" ht="42.6" customHeight="1">
      <c r="A47" s="875" t="s">
        <v>2541</v>
      </c>
      <c r="B47" s="875"/>
      <c r="C47" s="875"/>
      <c r="D47" s="875"/>
      <c r="E47" s="875"/>
      <c r="F47" s="875"/>
      <c r="G47" s="875"/>
      <c r="H47" s="875"/>
      <c r="I47" s="875"/>
      <c r="J47" s="875"/>
      <c r="K47" s="875"/>
      <c r="L47" s="875"/>
      <c r="M47" s="875"/>
      <c r="N47" s="875"/>
      <c r="O47" s="875"/>
      <c r="P47" s="875"/>
      <c r="Q47" s="875"/>
      <c r="R47" s="875"/>
      <c r="S47" s="875"/>
      <c r="T47" s="875"/>
      <c r="U47" s="875"/>
      <c r="V47" s="875"/>
      <c r="W47" s="875"/>
      <c r="X47" s="875"/>
      <c r="Y47" s="875"/>
      <c r="Z47" s="875"/>
      <c r="AA47" s="875"/>
      <c r="AB47" s="875"/>
      <c r="AC47" s="875"/>
      <c r="AD47" s="875"/>
      <c r="AE47" s="875"/>
      <c r="AF47" s="3"/>
      <c r="AG47" s="3"/>
      <c r="AH47" s="3"/>
      <c r="AI47" s="3"/>
      <c r="AJ47" s="3"/>
      <c r="AK47" s="3"/>
      <c r="AL47" s="3"/>
      <c r="AM47" s="3"/>
      <c r="AN47" s="3"/>
      <c r="AO47" s="3"/>
      <c r="AP47" s="3"/>
      <c r="AQ47" s="3"/>
      <c r="AR47" s="3"/>
    </row>
  </sheetData>
  <mergeCells count="47">
    <mergeCell ref="AB39:AE42"/>
    <mergeCell ref="A46:AE46"/>
    <mergeCell ref="A47:AE47"/>
    <mergeCell ref="AB32:AE35"/>
    <mergeCell ref="A36:B42"/>
    <mergeCell ref="C36:E42"/>
    <mergeCell ref="F36:J42"/>
    <mergeCell ref="K36:P42"/>
    <mergeCell ref="Q36:W42"/>
    <mergeCell ref="X36:AA42"/>
    <mergeCell ref="AB36:AE36"/>
    <mergeCell ref="AB37:AE37"/>
    <mergeCell ref="AB38:AE38"/>
    <mergeCell ref="AB25:AE28"/>
    <mergeCell ref="A29:B35"/>
    <mergeCell ref="C29:E35"/>
    <mergeCell ref="F29:J35"/>
    <mergeCell ref="K29:P35"/>
    <mergeCell ref="Q29:W35"/>
    <mergeCell ref="X29:AA35"/>
    <mergeCell ref="AB29:AE29"/>
    <mergeCell ref="AB30:AE30"/>
    <mergeCell ref="AB31:AE31"/>
    <mergeCell ref="AB20:AE21"/>
    <mergeCell ref="A22:B28"/>
    <mergeCell ref="C22:E28"/>
    <mergeCell ref="F22:J28"/>
    <mergeCell ref="K22:P28"/>
    <mergeCell ref="Q22:W28"/>
    <mergeCell ref="X22:AA28"/>
    <mergeCell ref="AB22:AE22"/>
    <mergeCell ref="AB23:AE23"/>
    <mergeCell ref="AB24:AE24"/>
    <mergeCell ref="A20:B21"/>
    <mergeCell ref="C20:E21"/>
    <mergeCell ref="F20:J21"/>
    <mergeCell ref="K20:P21"/>
    <mergeCell ref="Q20:W21"/>
    <mergeCell ref="X20:AA21"/>
    <mergeCell ref="A17:C18"/>
    <mergeCell ref="D17:I18"/>
    <mergeCell ref="R17:AE18"/>
    <mergeCell ref="S2:AE2"/>
    <mergeCell ref="A4:AE5"/>
    <mergeCell ref="A7:AE12"/>
    <mergeCell ref="A13:AE13"/>
    <mergeCell ref="A15:AE16"/>
  </mergeCells>
  <phoneticPr fontId="1"/>
  <conditionalFormatting sqref="X22:AA28">
    <cfRule type="cellIs" dxfId="30" priority="16" operator="equal">
      <formula>""</formula>
    </cfRule>
  </conditionalFormatting>
  <conditionalFormatting sqref="C22:C24">
    <cfRule type="expression" dxfId="29" priority="15">
      <formula>C22=""</formula>
    </cfRule>
  </conditionalFormatting>
  <conditionalFormatting sqref="R17:AE18">
    <cfRule type="containsBlanks" dxfId="28" priority="14">
      <formula>LEN(TRIM(R17))=0</formula>
    </cfRule>
  </conditionalFormatting>
  <conditionalFormatting sqref="AB25:AE28">
    <cfRule type="expression" dxfId="27" priority="7">
      <formula>$AB$22="Master's degree candidates are not accepted"</formula>
    </cfRule>
    <cfRule type="expression" dxfId="26" priority="8">
      <formula>$AB$22="PhD candidates are not accepted"</formula>
    </cfRule>
    <cfRule type="expression" dxfId="25" priority="13">
      <formula>AND($AB$22="mandatory",$AB$25="")</formula>
    </cfRule>
  </conditionalFormatting>
  <conditionalFormatting sqref="X29:AA35">
    <cfRule type="expression" dxfId="24" priority="12" stopIfTrue="1">
      <formula>AND($C$29&lt;&gt;"",$X$29="")</formula>
    </cfRule>
  </conditionalFormatting>
  <conditionalFormatting sqref="X36:AA42">
    <cfRule type="expression" dxfId="23" priority="11">
      <formula>AND($C$36&lt;&gt;"",$X$36="")</formula>
    </cfRule>
  </conditionalFormatting>
  <conditionalFormatting sqref="AB32:AE35">
    <cfRule type="expression" dxfId="22" priority="4">
      <formula>$AB$29="PhD candidates are not accepted"</formula>
    </cfRule>
    <cfRule type="expression" dxfId="21" priority="6">
      <formula>$AB$29="Master's degree candidates are not accepted"</formula>
    </cfRule>
    <cfRule type="expression" dxfId="20" priority="10">
      <formula>AND($AB$29="mandatory",$AB$32="")</formula>
    </cfRule>
  </conditionalFormatting>
  <conditionalFormatting sqref="AB39:AE42">
    <cfRule type="expression" dxfId="19" priority="3">
      <formula>$AB$36="PhD candidates are not accepted"</formula>
    </cfRule>
    <cfRule type="expression" dxfId="18" priority="5">
      <formula>$AB$36="Master's degree candidates are not accepted"</formula>
    </cfRule>
    <cfRule type="expression" dxfId="17" priority="9">
      <formula>AND($AB$36="mandatory",$AB$39="")</formula>
    </cfRule>
  </conditionalFormatting>
  <conditionalFormatting sqref="D17:I18">
    <cfRule type="notContainsBlanks" dxfId="16" priority="2">
      <formula>LEN(TRIM(D17))&gt;0</formula>
    </cfRule>
  </conditionalFormatting>
  <conditionalFormatting sqref="C29:E42">
    <cfRule type="containsBlanks" dxfId="15" priority="1">
      <formula>LEN(TRIM(C29))=0</formula>
    </cfRule>
  </conditionalFormatting>
  <dataValidations count="1">
    <dataValidation type="list" allowBlank="1" showInputMessage="1" showErrorMessage="1" sqref="X22:AA42" xr:uid="{46CC7BC7-6AD1-40B6-A845-497BF2BA2BF6}">
      <formula1>"Master,PhD"</formula1>
    </dataValidation>
  </dataValidations>
  <pageMargins left="0.7" right="0.7" top="0.75" bottom="0.75" header="0.3" footer="0.3"/>
  <pageSetup paperSize="9" scale="83" orientation="portrait" horizontalDpi="300" verticalDpi="300"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dimension ref="A1:AE250"/>
  <sheetViews>
    <sheetView workbookViewId="0">
      <selection activeCell="A15" sqref="A15"/>
    </sheetView>
  </sheetViews>
  <sheetFormatPr defaultColWidth="8.75" defaultRowHeight="12"/>
  <cols>
    <col min="1" max="1" width="39.75" style="145" customWidth="1"/>
    <col min="2" max="2" width="3.625" style="145" bestFit="1" customWidth="1"/>
    <col min="3" max="3" width="5.25" style="145" bestFit="1" customWidth="1"/>
    <col min="4" max="7" width="6" style="145" bestFit="1" customWidth="1"/>
    <col min="8" max="8" width="9.25" style="145" bestFit="1" customWidth="1"/>
    <col min="9" max="9" width="14.25" style="145" customWidth="1"/>
    <col min="10" max="10" width="8.75" style="145" customWidth="1"/>
    <col min="11" max="11" width="7.625" style="145" bestFit="1" customWidth="1"/>
    <col min="12" max="12" width="7.625" style="145" customWidth="1"/>
    <col min="13" max="13" width="10.875" style="145" customWidth="1"/>
    <col min="14" max="14" width="4.625" style="145" customWidth="1"/>
    <col min="15" max="15" width="10.5" style="145" customWidth="1"/>
    <col min="16" max="16" width="10.25" style="145" customWidth="1"/>
    <col min="17" max="17" width="7.75" style="145" customWidth="1"/>
    <col min="18" max="18" width="11.75" style="145" customWidth="1"/>
    <col min="19" max="19" width="50.75" style="145" customWidth="1"/>
    <col min="20" max="20" width="10.875" style="145" bestFit="1" customWidth="1"/>
    <col min="21" max="21" width="25.625" style="145" customWidth="1"/>
    <col min="22" max="22" width="6" style="145" bestFit="1" customWidth="1"/>
    <col min="23" max="23" width="8.375" style="145" bestFit="1" customWidth="1"/>
    <col min="24" max="24" width="4.375" style="145" bestFit="1" customWidth="1"/>
    <col min="25" max="25" width="8.75" style="145"/>
    <col min="26" max="26" width="5.25" style="145" bestFit="1" customWidth="1"/>
    <col min="27" max="28" width="6" style="145" bestFit="1" customWidth="1"/>
    <col min="29" max="30" width="23.875" style="145" customWidth="1"/>
    <col min="31" max="31" width="21.625" style="145" customWidth="1"/>
    <col min="32" max="16384" width="8.75" style="145"/>
  </cols>
  <sheetData>
    <row r="1" spans="1:31" s="148" customFormat="1" ht="36">
      <c r="A1" s="147" t="s">
        <v>210</v>
      </c>
      <c r="B1" s="147" t="s">
        <v>57</v>
      </c>
      <c r="C1" s="147" t="s">
        <v>58</v>
      </c>
      <c r="D1" s="147" t="s">
        <v>211</v>
      </c>
      <c r="E1" s="147" t="s">
        <v>212</v>
      </c>
      <c r="F1" s="147" t="s">
        <v>213</v>
      </c>
      <c r="G1" s="147" t="s">
        <v>214</v>
      </c>
      <c r="H1" s="147" t="s">
        <v>215</v>
      </c>
      <c r="I1" s="147" t="s">
        <v>14</v>
      </c>
      <c r="J1" s="147" t="s">
        <v>216</v>
      </c>
      <c r="K1" s="147" t="s">
        <v>217</v>
      </c>
      <c r="L1" s="147" t="s">
        <v>218</v>
      </c>
      <c r="M1" s="147" t="s">
        <v>73</v>
      </c>
      <c r="N1" s="147" t="s">
        <v>219</v>
      </c>
      <c r="O1" s="152" t="s">
        <v>220</v>
      </c>
      <c r="P1" s="152" t="s">
        <v>93</v>
      </c>
      <c r="Q1" s="152" t="s">
        <v>97</v>
      </c>
      <c r="R1" s="152" t="s">
        <v>101</v>
      </c>
      <c r="S1" s="147" t="s">
        <v>221</v>
      </c>
      <c r="T1" s="147" t="s">
        <v>26</v>
      </c>
      <c r="U1" s="147" t="s">
        <v>222</v>
      </c>
      <c r="V1" s="147" t="s">
        <v>223</v>
      </c>
      <c r="W1" s="147" t="s">
        <v>224</v>
      </c>
      <c r="X1" s="147" t="s">
        <v>225</v>
      </c>
      <c r="Y1" s="147" t="s">
        <v>226</v>
      </c>
      <c r="Z1" s="147" t="s">
        <v>227</v>
      </c>
      <c r="AA1" s="147" t="s">
        <v>228</v>
      </c>
      <c r="AB1" s="147" t="s">
        <v>229</v>
      </c>
      <c r="AC1" s="147"/>
      <c r="AD1" s="204" t="s">
        <v>230</v>
      </c>
      <c r="AE1" s="206" t="s">
        <v>231</v>
      </c>
    </row>
    <row r="2" spans="1:31" s="144" customFormat="1" ht="22.9" customHeight="1">
      <c r="A2" s="144" t="s">
        <v>232</v>
      </c>
      <c r="B2" s="144">
        <v>1</v>
      </c>
      <c r="C2" s="144" t="s">
        <v>233</v>
      </c>
      <c r="D2" s="144">
        <v>1</v>
      </c>
      <c r="E2" s="144">
        <v>1971</v>
      </c>
      <c r="F2" s="144">
        <v>2017</v>
      </c>
      <c r="G2" s="144">
        <v>2023</v>
      </c>
      <c r="H2" s="144" t="s">
        <v>234</v>
      </c>
      <c r="I2" s="144" t="s">
        <v>235</v>
      </c>
      <c r="J2" s="146" t="s">
        <v>236</v>
      </c>
      <c r="L2" s="144" t="s">
        <v>237</v>
      </c>
      <c r="M2" s="144" t="s">
        <v>220</v>
      </c>
      <c r="N2" s="144" t="s">
        <v>238</v>
      </c>
      <c r="O2" s="144" t="s">
        <v>239</v>
      </c>
      <c r="P2" s="144" t="s">
        <v>240</v>
      </c>
      <c r="Q2" s="144" t="s">
        <v>98</v>
      </c>
      <c r="R2" s="144" t="s">
        <v>241</v>
      </c>
      <c r="S2" s="144" t="s">
        <v>242</v>
      </c>
      <c r="T2" s="144" t="s">
        <v>243</v>
      </c>
      <c r="U2" s="144" t="s">
        <v>244</v>
      </c>
      <c r="V2" s="144" t="s">
        <v>245</v>
      </c>
      <c r="W2" s="144" t="s">
        <v>246</v>
      </c>
      <c r="X2" s="144" t="s">
        <v>238</v>
      </c>
      <c r="Y2" s="144" t="s">
        <v>247</v>
      </c>
      <c r="Z2" s="144">
        <v>1</v>
      </c>
      <c r="AA2" s="144">
        <v>0</v>
      </c>
      <c r="AB2" s="144">
        <v>0</v>
      </c>
      <c r="AC2" s="144" t="s">
        <v>248</v>
      </c>
      <c r="AD2" s="144" t="s">
        <v>249</v>
      </c>
      <c r="AE2" s="144" t="s">
        <v>250</v>
      </c>
    </row>
    <row r="3" spans="1:31" s="144" customFormat="1" ht="22.9" customHeight="1">
      <c r="A3" s="144" t="s">
        <v>251</v>
      </c>
      <c r="B3" s="144">
        <v>2</v>
      </c>
      <c r="C3" s="144" t="s">
        <v>252</v>
      </c>
      <c r="D3" s="144">
        <v>2</v>
      </c>
      <c r="E3" s="144">
        <v>1972</v>
      </c>
      <c r="F3" s="144">
        <v>2018</v>
      </c>
      <c r="G3" s="144">
        <v>2024</v>
      </c>
      <c r="H3" s="144" t="s">
        <v>253</v>
      </c>
      <c r="I3" s="144" t="s">
        <v>254</v>
      </c>
      <c r="J3" s="146" t="s">
        <v>255</v>
      </c>
      <c r="L3" s="144" t="s">
        <v>256</v>
      </c>
      <c r="M3" s="144" t="s">
        <v>93</v>
      </c>
      <c r="N3" s="144" t="s">
        <v>257</v>
      </c>
      <c r="O3" s="144" t="s">
        <v>258</v>
      </c>
      <c r="R3" s="144" t="s">
        <v>259</v>
      </c>
      <c r="S3" s="144" t="s">
        <v>260</v>
      </c>
      <c r="T3" s="144" t="s">
        <v>261</v>
      </c>
      <c r="U3" s="144" t="s">
        <v>262</v>
      </c>
      <c r="V3" s="144" t="s">
        <v>209</v>
      </c>
      <c r="W3" s="144" t="s">
        <v>263</v>
      </c>
      <c r="X3" s="144" t="s">
        <v>257</v>
      </c>
      <c r="Y3" s="144" t="s">
        <v>264</v>
      </c>
      <c r="Z3" s="144">
        <v>2</v>
      </c>
      <c r="AA3" s="144">
        <v>1</v>
      </c>
      <c r="AB3" s="144">
        <v>1</v>
      </c>
      <c r="AC3" s="144" t="s">
        <v>265</v>
      </c>
      <c r="AD3" s="144" t="s">
        <v>266</v>
      </c>
      <c r="AE3" s="144" t="s">
        <v>267</v>
      </c>
    </row>
    <row r="4" spans="1:31" s="144" customFormat="1" ht="22.9" customHeight="1">
      <c r="A4" s="144" t="s">
        <v>268</v>
      </c>
      <c r="B4" s="144">
        <v>3</v>
      </c>
      <c r="C4" s="144" t="s">
        <v>269</v>
      </c>
      <c r="D4" s="144">
        <v>3</v>
      </c>
      <c r="E4" s="144">
        <v>1973</v>
      </c>
      <c r="F4" s="144">
        <v>2019</v>
      </c>
      <c r="G4" s="144">
        <v>2025</v>
      </c>
      <c r="H4" s="144" t="s">
        <v>270</v>
      </c>
      <c r="I4" s="144" t="s">
        <v>271</v>
      </c>
      <c r="J4" s="146" t="s">
        <v>272</v>
      </c>
      <c r="L4" s="144" t="s">
        <v>273</v>
      </c>
      <c r="M4" s="144" t="s">
        <v>97</v>
      </c>
      <c r="N4" s="144" t="s">
        <v>274</v>
      </c>
      <c r="O4" s="144" t="s">
        <v>275</v>
      </c>
      <c r="R4" s="144" t="s">
        <v>276</v>
      </c>
      <c r="S4" s="144" t="s">
        <v>277</v>
      </c>
      <c r="T4" s="144" t="s">
        <v>278</v>
      </c>
      <c r="U4" s="144" t="s">
        <v>279</v>
      </c>
      <c r="V4" s="144" t="s">
        <v>280</v>
      </c>
      <c r="X4" s="144" t="s">
        <v>281</v>
      </c>
      <c r="Y4" s="144" t="s">
        <v>282</v>
      </c>
      <c r="AA4" s="144">
        <v>2</v>
      </c>
      <c r="AB4" s="144">
        <v>2</v>
      </c>
      <c r="AD4" s="144" t="s">
        <v>283</v>
      </c>
      <c r="AE4" s="144" t="s">
        <v>284</v>
      </c>
    </row>
    <row r="5" spans="1:31" s="144" customFormat="1" ht="22.9" customHeight="1">
      <c r="A5" s="144" t="s">
        <v>285</v>
      </c>
      <c r="B5" s="144">
        <v>4</v>
      </c>
      <c r="C5" s="144" t="s">
        <v>286</v>
      </c>
      <c r="D5" s="144">
        <v>4</v>
      </c>
      <c r="E5" s="144">
        <v>1974</v>
      </c>
      <c r="F5" s="144">
        <v>2020</v>
      </c>
      <c r="I5" s="144" t="s">
        <v>287</v>
      </c>
      <c r="J5" s="146" t="s">
        <v>288</v>
      </c>
      <c r="L5" s="144" t="s">
        <v>289</v>
      </c>
      <c r="M5" s="144" t="s">
        <v>101</v>
      </c>
      <c r="N5" s="144" t="s">
        <v>290</v>
      </c>
      <c r="R5" s="144" t="s">
        <v>291</v>
      </c>
      <c r="S5" s="144" t="s">
        <v>292</v>
      </c>
      <c r="T5" s="144" t="s">
        <v>293</v>
      </c>
      <c r="U5" s="144" t="s">
        <v>294</v>
      </c>
      <c r="X5" s="144" t="s">
        <v>290</v>
      </c>
      <c r="Y5" s="144" t="s">
        <v>295</v>
      </c>
      <c r="AA5" s="144">
        <v>3</v>
      </c>
      <c r="AB5" s="144">
        <v>3</v>
      </c>
      <c r="AE5" s="144" t="s">
        <v>296</v>
      </c>
    </row>
    <row r="6" spans="1:31" s="144" customFormat="1" ht="22.9" customHeight="1">
      <c r="A6" s="144" t="s">
        <v>297</v>
      </c>
      <c r="B6" s="144">
        <v>5</v>
      </c>
      <c r="C6" s="144" t="s">
        <v>298</v>
      </c>
      <c r="D6" s="144">
        <v>5</v>
      </c>
      <c r="E6" s="144">
        <v>1975</v>
      </c>
      <c r="F6" s="144">
        <v>2021</v>
      </c>
      <c r="I6" s="144" t="s">
        <v>299</v>
      </c>
      <c r="J6" s="146" t="s">
        <v>300</v>
      </c>
      <c r="L6" s="144" t="s">
        <v>101</v>
      </c>
      <c r="R6" s="144" t="s">
        <v>74</v>
      </c>
      <c r="S6" s="144" t="s">
        <v>301</v>
      </c>
      <c r="T6" s="144" t="s">
        <v>302</v>
      </c>
      <c r="AA6" s="144">
        <v>4</v>
      </c>
      <c r="AB6" s="144">
        <v>4</v>
      </c>
      <c r="AE6" s="144" t="s">
        <v>303</v>
      </c>
    </row>
    <row r="7" spans="1:31" s="144" customFormat="1" ht="22.9" customHeight="1">
      <c r="A7" s="144" t="s">
        <v>304</v>
      </c>
      <c r="B7" s="144">
        <v>6</v>
      </c>
      <c r="C7" s="144" t="s">
        <v>305</v>
      </c>
      <c r="D7" s="144">
        <v>6</v>
      </c>
      <c r="E7" s="144">
        <v>1976</v>
      </c>
      <c r="F7" s="144">
        <v>2022</v>
      </c>
      <c r="I7" s="144" t="s">
        <v>306</v>
      </c>
      <c r="J7" s="146" t="s">
        <v>307</v>
      </c>
      <c r="L7" s="144" t="s">
        <v>308</v>
      </c>
      <c r="N7" s="149" t="str">
        <f>VLOOKUP('Application Form'!$L$138,List!M2:N5,2,0)</f>
        <v>D</v>
      </c>
      <c r="S7" s="144" t="s">
        <v>309</v>
      </c>
      <c r="T7" s="144" t="s">
        <v>310</v>
      </c>
      <c r="AA7" s="144">
        <v>5</v>
      </c>
      <c r="AB7" s="144">
        <v>5</v>
      </c>
      <c r="AE7" s="144" t="s">
        <v>311</v>
      </c>
    </row>
    <row r="8" spans="1:31" s="144" customFormat="1" ht="22.9" customHeight="1">
      <c r="A8" s="144" t="s">
        <v>312</v>
      </c>
      <c r="B8" s="144">
        <v>7</v>
      </c>
      <c r="C8" s="144" t="s">
        <v>313</v>
      </c>
      <c r="D8" s="144">
        <v>7</v>
      </c>
      <c r="E8" s="144">
        <v>1977</v>
      </c>
      <c r="F8" s="144">
        <v>2023</v>
      </c>
      <c r="I8" s="144" t="s">
        <v>314</v>
      </c>
      <c r="J8" s="146" t="s">
        <v>315</v>
      </c>
      <c r="L8" s="144" t="s">
        <v>316</v>
      </c>
      <c r="T8" s="144" t="s">
        <v>317</v>
      </c>
      <c r="AA8" s="144">
        <v>6</v>
      </c>
      <c r="AB8" s="144">
        <v>6</v>
      </c>
    </row>
    <row r="9" spans="1:31" s="144" customFormat="1" ht="22.9" customHeight="1">
      <c r="A9" s="144" t="s">
        <v>318</v>
      </c>
      <c r="B9" s="144">
        <v>8</v>
      </c>
      <c r="C9" s="144" t="s">
        <v>319</v>
      </c>
      <c r="D9" s="144">
        <v>8</v>
      </c>
      <c r="E9" s="144">
        <v>1978</v>
      </c>
      <c r="F9" s="144">
        <v>2024</v>
      </c>
      <c r="I9" s="144" t="s">
        <v>320</v>
      </c>
      <c r="J9" s="146" t="s">
        <v>321</v>
      </c>
      <c r="T9" s="144" t="s">
        <v>322</v>
      </c>
      <c r="AB9" s="144">
        <v>7</v>
      </c>
    </row>
    <row r="10" spans="1:31" s="144" customFormat="1" ht="22.9" customHeight="1">
      <c r="A10" s="144" t="s">
        <v>323</v>
      </c>
      <c r="B10" s="144">
        <v>9</v>
      </c>
      <c r="C10" s="144" t="s">
        <v>324</v>
      </c>
      <c r="D10" s="144">
        <v>9</v>
      </c>
      <c r="E10" s="144">
        <v>1979</v>
      </c>
      <c r="F10" s="144">
        <v>2025</v>
      </c>
      <c r="I10" s="144" t="s">
        <v>325</v>
      </c>
      <c r="J10" s="146" t="s">
        <v>326</v>
      </c>
      <c r="T10" s="144" t="s">
        <v>327</v>
      </c>
      <c r="AB10" s="144">
        <v>8</v>
      </c>
    </row>
    <row r="11" spans="1:31" s="144" customFormat="1" ht="22.9" customHeight="1">
      <c r="A11" s="144" t="s">
        <v>328</v>
      </c>
      <c r="B11" s="144">
        <v>10</v>
      </c>
      <c r="C11" s="144" t="s">
        <v>329</v>
      </c>
      <c r="D11" s="144">
        <v>10</v>
      </c>
      <c r="E11" s="144">
        <v>1980</v>
      </c>
      <c r="F11" s="144">
        <v>2026</v>
      </c>
      <c r="I11" s="144" t="s">
        <v>330</v>
      </c>
      <c r="J11" s="146" t="s">
        <v>331</v>
      </c>
      <c r="T11" s="144" t="s">
        <v>332</v>
      </c>
      <c r="AB11" s="144">
        <v>9</v>
      </c>
    </row>
    <row r="12" spans="1:31" s="144" customFormat="1" ht="22.9" customHeight="1">
      <c r="A12" s="144" t="s">
        <v>333</v>
      </c>
      <c r="B12" s="144">
        <v>11</v>
      </c>
      <c r="C12" s="144" t="s">
        <v>334</v>
      </c>
      <c r="D12" s="144">
        <v>11</v>
      </c>
      <c r="E12" s="144">
        <v>1981</v>
      </c>
      <c r="F12" s="144">
        <v>2027</v>
      </c>
      <c r="I12" s="144" t="s">
        <v>335</v>
      </c>
      <c r="J12" s="146" t="s">
        <v>336</v>
      </c>
      <c r="T12" s="144" t="s">
        <v>337</v>
      </c>
      <c r="AB12" s="144">
        <v>10</v>
      </c>
    </row>
    <row r="13" spans="1:31" s="144" customFormat="1" ht="22.9" customHeight="1">
      <c r="A13" s="144" t="s">
        <v>338</v>
      </c>
      <c r="B13" s="144">
        <v>12</v>
      </c>
      <c r="C13" s="144" t="s">
        <v>339</v>
      </c>
      <c r="D13" s="144">
        <v>12</v>
      </c>
      <c r="E13" s="144">
        <v>1982</v>
      </c>
      <c r="F13" s="144">
        <v>2028</v>
      </c>
      <c r="I13" s="144" t="s">
        <v>340</v>
      </c>
      <c r="J13" s="146" t="s">
        <v>341</v>
      </c>
      <c r="T13" s="144" t="s">
        <v>74</v>
      </c>
      <c r="AB13" s="144">
        <v>11</v>
      </c>
    </row>
    <row r="14" spans="1:31" s="144" customFormat="1" ht="22.9" customHeight="1">
      <c r="A14" s="144" t="s">
        <v>342</v>
      </c>
      <c r="B14" s="144">
        <v>13</v>
      </c>
      <c r="E14" s="144">
        <v>1983</v>
      </c>
      <c r="F14" s="144">
        <v>2029</v>
      </c>
      <c r="I14" s="144" t="s">
        <v>343</v>
      </c>
      <c r="J14" s="146" t="s">
        <v>344</v>
      </c>
      <c r="AB14" s="144">
        <v>12</v>
      </c>
    </row>
    <row r="15" spans="1:31" s="144" customFormat="1" ht="22.9" customHeight="1">
      <c r="B15" s="144">
        <v>14</v>
      </c>
      <c r="C15" s="150" t="s">
        <v>345</v>
      </c>
      <c r="D15" s="150" t="e">
        <f>VLOOKUP('Application Form'!$AD$30,List!C2:D13,2,0)</f>
        <v>#N/A</v>
      </c>
      <c r="E15" s="144">
        <v>1984</v>
      </c>
      <c r="F15" s="144">
        <v>2030</v>
      </c>
      <c r="I15" s="144" t="s">
        <v>346</v>
      </c>
      <c r="J15" s="146" t="s">
        <v>347</v>
      </c>
    </row>
    <row r="16" spans="1:31" s="144" customFormat="1" ht="22.9" customHeight="1">
      <c r="B16" s="144">
        <v>15</v>
      </c>
      <c r="C16" s="150" t="s">
        <v>348</v>
      </c>
      <c r="D16" s="150" t="e">
        <f>VLOOKUP('Application Form'!$N$99,List!C2:D13,2,0)</f>
        <v>#N/A</v>
      </c>
      <c r="E16" s="144">
        <v>1985</v>
      </c>
      <c r="F16" s="144">
        <v>2031</v>
      </c>
      <c r="I16" s="144" t="s">
        <v>349</v>
      </c>
      <c r="J16" s="146" t="s">
        <v>350</v>
      </c>
    </row>
    <row r="17" spans="2:10" s="144" customFormat="1" ht="22.9" customHeight="1">
      <c r="B17" s="144">
        <v>16</v>
      </c>
      <c r="E17" s="144">
        <v>1986</v>
      </c>
      <c r="F17" s="144">
        <v>2032</v>
      </c>
      <c r="I17" s="144" t="s">
        <v>351</v>
      </c>
      <c r="J17" s="146" t="s">
        <v>352</v>
      </c>
    </row>
    <row r="18" spans="2:10" s="144" customFormat="1" ht="22.9" customHeight="1">
      <c r="B18" s="144">
        <v>17</v>
      </c>
      <c r="E18" s="144">
        <v>1987</v>
      </c>
      <c r="I18" s="144" t="s">
        <v>353</v>
      </c>
      <c r="J18" s="146" t="s">
        <v>354</v>
      </c>
    </row>
    <row r="19" spans="2:10" s="144" customFormat="1" ht="22.9" customHeight="1">
      <c r="B19" s="144">
        <v>18</v>
      </c>
      <c r="E19" s="144">
        <v>1988</v>
      </c>
      <c r="I19" s="144" t="s">
        <v>355</v>
      </c>
      <c r="J19" s="146" t="s">
        <v>356</v>
      </c>
    </row>
    <row r="20" spans="2:10" s="144" customFormat="1" ht="22.9" customHeight="1">
      <c r="B20" s="144">
        <v>19</v>
      </c>
      <c r="E20" s="144">
        <v>1989</v>
      </c>
      <c r="I20" s="144" t="s">
        <v>357</v>
      </c>
      <c r="J20" s="146" t="s">
        <v>358</v>
      </c>
    </row>
    <row r="21" spans="2:10" s="144" customFormat="1" ht="22.9" customHeight="1">
      <c r="B21" s="144">
        <v>20</v>
      </c>
      <c r="E21" s="144">
        <v>1990</v>
      </c>
      <c r="I21" s="144" t="s">
        <v>359</v>
      </c>
      <c r="J21" s="146" t="s">
        <v>360</v>
      </c>
    </row>
    <row r="22" spans="2:10" s="144" customFormat="1" ht="22.9" customHeight="1">
      <c r="B22" s="144">
        <v>21</v>
      </c>
      <c r="E22" s="144">
        <v>1991</v>
      </c>
      <c r="I22" s="144" t="s">
        <v>361</v>
      </c>
      <c r="J22" s="146" t="s">
        <v>362</v>
      </c>
    </row>
    <row r="23" spans="2:10" s="144" customFormat="1" ht="22.9" customHeight="1">
      <c r="B23" s="144">
        <v>22</v>
      </c>
      <c r="E23" s="144">
        <v>1992</v>
      </c>
      <c r="I23" s="144" t="s">
        <v>363</v>
      </c>
      <c r="J23" s="146" t="s">
        <v>364</v>
      </c>
    </row>
    <row r="24" spans="2:10" s="144" customFormat="1" ht="22.9" customHeight="1">
      <c r="B24" s="144">
        <v>23</v>
      </c>
      <c r="E24" s="144">
        <v>1993</v>
      </c>
      <c r="I24" s="144" t="s">
        <v>365</v>
      </c>
      <c r="J24" s="146" t="s">
        <v>366</v>
      </c>
    </row>
    <row r="25" spans="2:10" s="144" customFormat="1" ht="22.9" customHeight="1">
      <c r="B25" s="144">
        <v>24</v>
      </c>
      <c r="E25" s="144">
        <v>1994</v>
      </c>
      <c r="I25" s="144" t="s">
        <v>367</v>
      </c>
      <c r="J25" s="146" t="s">
        <v>368</v>
      </c>
    </row>
    <row r="26" spans="2:10" s="144" customFormat="1" ht="22.9" customHeight="1">
      <c r="B26" s="144">
        <v>25</v>
      </c>
      <c r="E26" s="144">
        <v>1995</v>
      </c>
      <c r="I26" s="144" t="s">
        <v>369</v>
      </c>
      <c r="J26" s="146" t="s">
        <v>370</v>
      </c>
    </row>
    <row r="27" spans="2:10" s="144" customFormat="1" ht="22.9" customHeight="1">
      <c r="B27" s="144">
        <v>26</v>
      </c>
      <c r="E27" s="144">
        <v>1996</v>
      </c>
      <c r="I27" s="144" t="s">
        <v>371</v>
      </c>
      <c r="J27" s="146" t="s">
        <v>372</v>
      </c>
    </row>
    <row r="28" spans="2:10" s="144" customFormat="1" ht="22.9" customHeight="1">
      <c r="B28" s="144">
        <v>27</v>
      </c>
      <c r="E28" s="144">
        <v>1997</v>
      </c>
      <c r="I28" s="144" t="s">
        <v>373</v>
      </c>
      <c r="J28" s="146" t="s">
        <v>374</v>
      </c>
    </row>
    <row r="29" spans="2:10" s="144" customFormat="1" ht="22.9" customHeight="1">
      <c r="B29" s="144">
        <v>28</v>
      </c>
      <c r="E29" s="144">
        <v>1998</v>
      </c>
      <c r="I29" s="144" t="s">
        <v>375</v>
      </c>
      <c r="J29" s="146" t="s">
        <v>376</v>
      </c>
    </row>
    <row r="30" spans="2:10" s="144" customFormat="1" ht="22.9" customHeight="1">
      <c r="B30" s="144">
        <v>29</v>
      </c>
      <c r="E30" s="144">
        <v>1999</v>
      </c>
      <c r="I30" s="144" t="s">
        <v>377</v>
      </c>
      <c r="J30" s="146" t="s">
        <v>378</v>
      </c>
    </row>
    <row r="31" spans="2:10" s="144" customFormat="1" ht="22.9" customHeight="1">
      <c r="B31" s="144">
        <v>30</v>
      </c>
      <c r="E31" s="144">
        <v>2000</v>
      </c>
      <c r="I31" s="144" t="s">
        <v>379</v>
      </c>
      <c r="J31" s="146" t="s">
        <v>380</v>
      </c>
    </row>
    <row r="32" spans="2:10" s="144" customFormat="1" ht="22.9" customHeight="1">
      <c r="B32" s="144">
        <v>31</v>
      </c>
      <c r="E32" s="144">
        <v>2001</v>
      </c>
      <c r="I32" s="144" t="s">
        <v>381</v>
      </c>
      <c r="J32" s="146" t="s">
        <v>382</v>
      </c>
    </row>
    <row r="33" spans="5:10" s="144" customFormat="1" ht="22.9" customHeight="1">
      <c r="E33" s="144">
        <v>2002</v>
      </c>
      <c r="I33" s="144" t="s">
        <v>383</v>
      </c>
      <c r="J33" s="146" t="s">
        <v>384</v>
      </c>
    </row>
    <row r="34" spans="5:10" s="144" customFormat="1" ht="22.9" customHeight="1">
      <c r="E34" s="144">
        <v>2003</v>
      </c>
      <c r="I34" s="144" t="s">
        <v>385</v>
      </c>
      <c r="J34" s="146" t="s">
        <v>386</v>
      </c>
    </row>
    <row r="35" spans="5:10" s="144" customFormat="1" ht="22.9" customHeight="1">
      <c r="E35" s="144">
        <v>2004</v>
      </c>
      <c r="I35" s="144" t="s">
        <v>387</v>
      </c>
      <c r="J35" s="146" t="s">
        <v>388</v>
      </c>
    </row>
    <row r="36" spans="5:10" s="144" customFormat="1" ht="22.9" customHeight="1">
      <c r="E36" s="144">
        <v>2005</v>
      </c>
      <c r="I36" s="144" t="s">
        <v>389</v>
      </c>
      <c r="J36" s="146" t="s">
        <v>390</v>
      </c>
    </row>
    <row r="37" spans="5:10" s="144" customFormat="1" ht="22.9" customHeight="1">
      <c r="E37" s="144">
        <v>2006</v>
      </c>
      <c r="I37" s="144" t="s">
        <v>391</v>
      </c>
      <c r="J37" s="146" t="s">
        <v>392</v>
      </c>
    </row>
    <row r="38" spans="5:10" s="144" customFormat="1" ht="22.9" customHeight="1">
      <c r="E38" s="144">
        <v>2007</v>
      </c>
      <c r="I38" s="144" t="s">
        <v>393</v>
      </c>
      <c r="J38" s="146" t="s">
        <v>394</v>
      </c>
    </row>
    <row r="39" spans="5:10" s="144" customFormat="1" ht="22.9" customHeight="1">
      <c r="E39" s="144">
        <v>2008</v>
      </c>
      <c r="I39" s="144" t="s">
        <v>395</v>
      </c>
      <c r="J39" s="146" t="s">
        <v>396</v>
      </c>
    </row>
    <row r="40" spans="5:10" s="144" customFormat="1" ht="22.9" customHeight="1">
      <c r="E40" s="144">
        <v>2009</v>
      </c>
      <c r="I40" s="144" t="s">
        <v>397</v>
      </c>
      <c r="J40" s="146" t="s">
        <v>398</v>
      </c>
    </row>
    <row r="41" spans="5:10" s="144" customFormat="1" ht="22.9" customHeight="1">
      <c r="E41" s="144">
        <v>2010</v>
      </c>
      <c r="I41" s="144" t="s">
        <v>399</v>
      </c>
      <c r="J41" s="146" t="s">
        <v>400</v>
      </c>
    </row>
    <row r="42" spans="5:10" s="144" customFormat="1" ht="22.9" customHeight="1">
      <c r="E42" s="144">
        <v>2011</v>
      </c>
      <c r="I42" s="144" t="s">
        <v>401</v>
      </c>
      <c r="J42" s="146" t="s">
        <v>402</v>
      </c>
    </row>
    <row r="43" spans="5:10" s="144" customFormat="1" ht="22.9" customHeight="1">
      <c r="E43" s="144">
        <v>2012</v>
      </c>
      <c r="I43" s="144" t="s">
        <v>403</v>
      </c>
      <c r="J43" s="146" t="s">
        <v>404</v>
      </c>
    </row>
    <row r="44" spans="5:10" s="144" customFormat="1" ht="22.9" customHeight="1">
      <c r="E44" s="144">
        <v>2013</v>
      </c>
      <c r="I44" s="144" t="s">
        <v>405</v>
      </c>
      <c r="J44" s="146" t="s">
        <v>406</v>
      </c>
    </row>
    <row r="45" spans="5:10" s="144" customFormat="1" ht="22.9" customHeight="1">
      <c r="E45" s="144">
        <v>2014</v>
      </c>
      <c r="I45" s="144" t="s">
        <v>407</v>
      </c>
      <c r="J45" s="146" t="s">
        <v>408</v>
      </c>
    </row>
    <row r="46" spans="5:10" s="144" customFormat="1" ht="22.9" customHeight="1">
      <c r="E46" s="144">
        <v>2015</v>
      </c>
      <c r="I46" s="144" t="s">
        <v>409</v>
      </c>
      <c r="J46" s="146" t="s">
        <v>410</v>
      </c>
    </row>
    <row r="47" spans="5:10" s="144" customFormat="1" ht="22.9" customHeight="1">
      <c r="E47" s="144">
        <v>2016</v>
      </c>
      <c r="I47" s="144" t="s">
        <v>411</v>
      </c>
      <c r="J47" s="146" t="s">
        <v>412</v>
      </c>
    </row>
    <row r="48" spans="5:10" s="144" customFormat="1" ht="22.9" customHeight="1">
      <c r="E48" s="144">
        <v>2017</v>
      </c>
      <c r="I48" s="144" t="s">
        <v>413</v>
      </c>
      <c r="J48" s="146" t="s">
        <v>414</v>
      </c>
    </row>
    <row r="49" spans="5:10" s="144" customFormat="1" ht="22.9" customHeight="1">
      <c r="E49" s="144">
        <v>2018</v>
      </c>
      <c r="I49" s="144" t="s">
        <v>415</v>
      </c>
      <c r="J49" s="146" t="s">
        <v>416</v>
      </c>
    </row>
    <row r="50" spans="5:10" s="144" customFormat="1" ht="22.9" customHeight="1">
      <c r="E50" s="144">
        <v>2019</v>
      </c>
      <c r="I50" s="144" t="s">
        <v>417</v>
      </c>
      <c r="J50" s="146" t="s">
        <v>418</v>
      </c>
    </row>
    <row r="51" spans="5:10" s="144" customFormat="1" ht="22.9" customHeight="1">
      <c r="E51" s="144">
        <v>2020</v>
      </c>
      <c r="I51" s="144" t="s">
        <v>419</v>
      </c>
      <c r="J51" s="146" t="s">
        <v>420</v>
      </c>
    </row>
    <row r="52" spans="5:10" s="144" customFormat="1" ht="22.9" customHeight="1">
      <c r="E52" s="144">
        <v>2021</v>
      </c>
      <c r="I52" s="144" t="s">
        <v>421</v>
      </c>
      <c r="J52" s="146" t="s">
        <v>422</v>
      </c>
    </row>
    <row r="53" spans="5:10" s="144" customFormat="1" ht="22.9" customHeight="1">
      <c r="E53" s="144">
        <v>2022</v>
      </c>
      <c r="I53" s="144" t="s">
        <v>423</v>
      </c>
      <c r="J53" s="146" t="s">
        <v>424</v>
      </c>
    </row>
    <row r="54" spans="5:10" s="144" customFormat="1" ht="22.9" customHeight="1">
      <c r="E54" s="144">
        <v>2023</v>
      </c>
      <c r="I54" s="144" t="s">
        <v>425</v>
      </c>
      <c r="J54" s="146" t="s">
        <v>426</v>
      </c>
    </row>
    <row r="55" spans="5:10" s="144" customFormat="1" ht="22.9" customHeight="1">
      <c r="I55" s="144" t="s">
        <v>427</v>
      </c>
      <c r="J55" s="146" t="s">
        <v>428</v>
      </c>
    </row>
    <row r="56" spans="5:10" s="144" customFormat="1" ht="22.9" customHeight="1">
      <c r="I56" s="144" t="s">
        <v>429</v>
      </c>
      <c r="J56" s="146" t="s">
        <v>430</v>
      </c>
    </row>
    <row r="57" spans="5:10" s="144" customFormat="1" ht="22.9" customHeight="1">
      <c r="I57" s="144" t="s">
        <v>431</v>
      </c>
      <c r="J57" s="146" t="s">
        <v>432</v>
      </c>
    </row>
    <row r="58" spans="5:10" s="144" customFormat="1" ht="22.9" customHeight="1">
      <c r="I58" s="144" t="s">
        <v>433</v>
      </c>
      <c r="J58" s="146" t="s">
        <v>434</v>
      </c>
    </row>
    <row r="59" spans="5:10" s="144" customFormat="1" ht="22.9" customHeight="1">
      <c r="I59" s="144" t="s">
        <v>435</v>
      </c>
      <c r="J59" s="146" t="s">
        <v>436</v>
      </c>
    </row>
    <row r="60" spans="5:10" s="144" customFormat="1" ht="22.9" customHeight="1">
      <c r="I60" s="144" t="s">
        <v>437</v>
      </c>
      <c r="J60" s="146" t="s">
        <v>438</v>
      </c>
    </row>
    <row r="61" spans="5:10" s="144" customFormat="1" ht="22.9" customHeight="1">
      <c r="I61" s="144" t="s">
        <v>439</v>
      </c>
      <c r="J61" s="146" t="s">
        <v>440</v>
      </c>
    </row>
    <row r="62" spans="5:10" s="144" customFormat="1" ht="22.9" customHeight="1">
      <c r="I62" s="144" t="s">
        <v>441</v>
      </c>
      <c r="J62" s="146" t="s">
        <v>442</v>
      </c>
    </row>
    <row r="63" spans="5:10" s="144" customFormat="1" ht="22.9" customHeight="1">
      <c r="I63" s="144" t="s">
        <v>443</v>
      </c>
      <c r="J63" s="146" t="s">
        <v>444</v>
      </c>
    </row>
    <row r="64" spans="5:10" s="144" customFormat="1" ht="22.9" customHeight="1">
      <c r="I64" s="144" t="s">
        <v>445</v>
      </c>
      <c r="J64" s="146" t="s">
        <v>446</v>
      </c>
    </row>
    <row r="65" spans="9:10" s="144" customFormat="1" ht="22.9" customHeight="1">
      <c r="I65" s="144" t="s">
        <v>447</v>
      </c>
      <c r="J65" s="146" t="s">
        <v>448</v>
      </c>
    </row>
    <row r="66" spans="9:10" s="144" customFormat="1" ht="22.9" customHeight="1">
      <c r="I66" s="144" t="s">
        <v>449</v>
      </c>
      <c r="J66" s="146" t="s">
        <v>450</v>
      </c>
    </row>
    <row r="67" spans="9:10" s="144" customFormat="1" ht="22.9" customHeight="1">
      <c r="I67" s="144" t="s">
        <v>451</v>
      </c>
      <c r="J67" s="146" t="s">
        <v>452</v>
      </c>
    </row>
    <row r="68" spans="9:10" s="144" customFormat="1" ht="22.9" customHeight="1">
      <c r="I68" s="144" t="s">
        <v>453</v>
      </c>
      <c r="J68" s="146" t="s">
        <v>454</v>
      </c>
    </row>
    <row r="69" spans="9:10" s="144" customFormat="1" ht="22.9" customHeight="1">
      <c r="I69" s="144" t="s">
        <v>455</v>
      </c>
      <c r="J69" s="146" t="s">
        <v>456</v>
      </c>
    </row>
    <row r="70" spans="9:10" s="144" customFormat="1" ht="22.9" customHeight="1">
      <c r="I70" s="144" t="s">
        <v>457</v>
      </c>
      <c r="J70" s="146" t="s">
        <v>458</v>
      </c>
    </row>
    <row r="71" spans="9:10" s="144" customFormat="1" ht="22.9" customHeight="1">
      <c r="I71" s="144" t="s">
        <v>459</v>
      </c>
      <c r="J71" s="146" t="s">
        <v>460</v>
      </c>
    </row>
    <row r="72" spans="9:10" s="144" customFormat="1" ht="22.9" customHeight="1">
      <c r="I72" s="144" t="s">
        <v>461</v>
      </c>
      <c r="J72" s="146" t="s">
        <v>462</v>
      </c>
    </row>
    <row r="73" spans="9:10" s="144" customFormat="1" ht="22.9" customHeight="1">
      <c r="I73" s="144" t="s">
        <v>463</v>
      </c>
      <c r="J73" s="146" t="s">
        <v>464</v>
      </c>
    </row>
    <row r="74" spans="9:10" s="144" customFormat="1" ht="22.9" customHeight="1">
      <c r="I74" s="144" t="s">
        <v>465</v>
      </c>
      <c r="J74" s="146" t="s">
        <v>466</v>
      </c>
    </row>
    <row r="75" spans="9:10" s="144" customFormat="1" ht="22.9" customHeight="1">
      <c r="I75" s="144" t="s">
        <v>467</v>
      </c>
      <c r="J75" s="146" t="s">
        <v>468</v>
      </c>
    </row>
    <row r="76" spans="9:10" s="144" customFormat="1" ht="22.9" customHeight="1">
      <c r="I76" s="144" t="s">
        <v>469</v>
      </c>
      <c r="J76" s="146" t="s">
        <v>470</v>
      </c>
    </row>
    <row r="77" spans="9:10" s="144" customFormat="1" ht="22.9" customHeight="1">
      <c r="I77" s="144" t="s">
        <v>471</v>
      </c>
      <c r="J77" s="146" t="s">
        <v>472</v>
      </c>
    </row>
    <row r="78" spans="9:10" s="144" customFormat="1" ht="22.9" customHeight="1">
      <c r="I78" s="144" t="s">
        <v>473</v>
      </c>
      <c r="J78" s="146" t="s">
        <v>474</v>
      </c>
    </row>
    <row r="79" spans="9:10" s="144" customFormat="1" ht="22.9" customHeight="1">
      <c r="I79" s="144" t="s">
        <v>475</v>
      </c>
      <c r="J79" s="146" t="s">
        <v>476</v>
      </c>
    </row>
    <row r="80" spans="9:10" s="144" customFormat="1" ht="22.9" customHeight="1">
      <c r="I80" s="144" t="s">
        <v>477</v>
      </c>
      <c r="J80" s="146" t="s">
        <v>478</v>
      </c>
    </row>
    <row r="81" spans="9:10" s="144" customFormat="1" ht="22.9" customHeight="1">
      <c r="I81" s="144" t="s">
        <v>479</v>
      </c>
      <c r="J81" s="146" t="s">
        <v>480</v>
      </c>
    </row>
    <row r="82" spans="9:10" s="144" customFormat="1" ht="22.9" customHeight="1">
      <c r="I82" s="144" t="s">
        <v>481</v>
      </c>
      <c r="J82" s="146" t="s">
        <v>482</v>
      </c>
    </row>
    <row r="83" spans="9:10" s="144" customFormat="1" ht="22.9" customHeight="1">
      <c r="I83" s="144" t="s">
        <v>483</v>
      </c>
      <c r="J83" s="146" t="s">
        <v>484</v>
      </c>
    </row>
    <row r="84" spans="9:10" s="144" customFormat="1" ht="22.9" customHeight="1">
      <c r="I84" s="144" t="s">
        <v>485</v>
      </c>
      <c r="J84" s="146" t="s">
        <v>486</v>
      </c>
    </row>
    <row r="85" spans="9:10" s="144" customFormat="1" ht="22.9" customHeight="1">
      <c r="I85" s="144" t="s">
        <v>487</v>
      </c>
      <c r="J85" s="146" t="s">
        <v>488</v>
      </c>
    </row>
    <row r="86" spans="9:10" s="144" customFormat="1" ht="22.9" customHeight="1">
      <c r="I86" s="144" t="s">
        <v>489</v>
      </c>
      <c r="J86" s="146" t="s">
        <v>490</v>
      </c>
    </row>
    <row r="87" spans="9:10" s="144" customFormat="1" ht="22.9" customHeight="1">
      <c r="I87" s="144" t="s">
        <v>491</v>
      </c>
      <c r="J87" s="146" t="s">
        <v>492</v>
      </c>
    </row>
    <row r="88" spans="9:10" s="144" customFormat="1" ht="22.9" customHeight="1">
      <c r="I88" s="144" t="s">
        <v>493</v>
      </c>
      <c r="J88" s="146" t="s">
        <v>494</v>
      </c>
    </row>
    <row r="89" spans="9:10" s="144" customFormat="1" ht="22.9" customHeight="1">
      <c r="I89" s="144" t="s">
        <v>495</v>
      </c>
      <c r="J89" s="146" t="s">
        <v>496</v>
      </c>
    </row>
    <row r="90" spans="9:10" s="144" customFormat="1" ht="22.9" customHeight="1">
      <c r="I90" s="144" t="s">
        <v>497</v>
      </c>
      <c r="J90" s="146" t="s">
        <v>498</v>
      </c>
    </row>
    <row r="91" spans="9:10" s="144" customFormat="1" ht="22.9" customHeight="1">
      <c r="I91" s="144" t="s">
        <v>499</v>
      </c>
      <c r="J91" s="146" t="s">
        <v>500</v>
      </c>
    </row>
    <row r="92" spans="9:10" s="144" customFormat="1" ht="22.9" customHeight="1">
      <c r="I92" s="144" t="s">
        <v>501</v>
      </c>
      <c r="J92" s="146" t="s">
        <v>502</v>
      </c>
    </row>
    <row r="93" spans="9:10" s="144" customFormat="1" ht="22.9" customHeight="1">
      <c r="I93" s="144" t="s">
        <v>503</v>
      </c>
      <c r="J93" s="146" t="s">
        <v>504</v>
      </c>
    </row>
    <row r="94" spans="9:10" s="144" customFormat="1" ht="22.9" customHeight="1">
      <c r="I94" s="144" t="s">
        <v>505</v>
      </c>
      <c r="J94" s="146" t="s">
        <v>506</v>
      </c>
    </row>
    <row r="95" spans="9:10" s="144" customFormat="1" ht="22.9" customHeight="1">
      <c r="I95" s="144" t="s">
        <v>507</v>
      </c>
      <c r="J95" s="146" t="s">
        <v>508</v>
      </c>
    </row>
    <row r="96" spans="9:10" s="144" customFormat="1" ht="22.9" customHeight="1">
      <c r="I96" s="144" t="s">
        <v>509</v>
      </c>
      <c r="J96" s="146" t="s">
        <v>510</v>
      </c>
    </row>
    <row r="97" spans="9:10" s="144" customFormat="1" ht="22.9" customHeight="1">
      <c r="I97" s="144" t="s">
        <v>511</v>
      </c>
      <c r="J97" s="146" t="s">
        <v>512</v>
      </c>
    </row>
    <row r="98" spans="9:10" s="144" customFormat="1" ht="22.9" customHeight="1">
      <c r="I98" s="144" t="s">
        <v>513</v>
      </c>
      <c r="J98" s="146" t="s">
        <v>514</v>
      </c>
    </row>
    <row r="99" spans="9:10" s="144" customFormat="1" ht="22.9" customHeight="1">
      <c r="I99" s="144" t="s">
        <v>515</v>
      </c>
      <c r="J99" s="146" t="s">
        <v>516</v>
      </c>
    </row>
    <row r="100" spans="9:10" s="144" customFormat="1" ht="22.9" customHeight="1">
      <c r="I100" s="144" t="s">
        <v>517</v>
      </c>
      <c r="J100" s="146" t="s">
        <v>518</v>
      </c>
    </row>
    <row r="101" spans="9:10" s="144" customFormat="1" ht="22.9" customHeight="1">
      <c r="I101" s="144" t="s">
        <v>519</v>
      </c>
      <c r="J101" s="146" t="s">
        <v>520</v>
      </c>
    </row>
    <row r="102" spans="9:10" s="144" customFormat="1" ht="22.9" customHeight="1">
      <c r="I102" s="144" t="s">
        <v>521</v>
      </c>
      <c r="J102" s="146" t="s">
        <v>522</v>
      </c>
    </row>
    <row r="103" spans="9:10" s="144" customFormat="1" ht="22.9" customHeight="1">
      <c r="I103" s="144" t="s">
        <v>523</v>
      </c>
      <c r="J103" s="146" t="s">
        <v>524</v>
      </c>
    </row>
    <row r="104" spans="9:10" s="144" customFormat="1" ht="22.9" customHeight="1">
      <c r="I104" s="144" t="s">
        <v>525</v>
      </c>
      <c r="J104" s="146" t="s">
        <v>526</v>
      </c>
    </row>
    <row r="105" spans="9:10" s="144" customFormat="1" ht="22.9" customHeight="1">
      <c r="I105" s="144" t="s">
        <v>527</v>
      </c>
      <c r="J105" s="146" t="s">
        <v>528</v>
      </c>
    </row>
    <row r="106" spans="9:10" s="144" customFormat="1" ht="22.9" customHeight="1">
      <c r="I106" s="144" t="s">
        <v>529</v>
      </c>
      <c r="J106" s="146" t="s">
        <v>530</v>
      </c>
    </row>
    <row r="107" spans="9:10" s="144" customFormat="1" ht="22.9" customHeight="1">
      <c r="I107" s="144" t="s">
        <v>531</v>
      </c>
      <c r="J107" s="146" t="s">
        <v>532</v>
      </c>
    </row>
    <row r="108" spans="9:10" s="144" customFormat="1" ht="22.9" customHeight="1">
      <c r="I108" s="144" t="s">
        <v>533</v>
      </c>
      <c r="J108" s="146" t="s">
        <v>534</v>
      </c>
    </row>
    <row r="109" spans="9:10" s="144" customFormat="1" ht="22.9" customHeight="1">
      <c r="I109" s="144" t="s">
        <v>535</v>
      </c>
      <c r="J109" s="146" t="s">
        <v>536</v>
      </c>
    </row>
    <row r="110" spans="9:10" s="144" customFormat="1" ht="22.9" customHeight="1">
      <c r="I110" s="144" t="s">
        <v>537</v>
      </c>
      <c r="J110" s="146" t="s">
        <v>538</v>
      </c>
    </row>
    <row r="111" spans="9:10" s="144" customFormat="1" ht="22.9" customHeight="1">
      <c r="I111" s="144" t="s">
        <v>539</v>
      </c>
      <c r="J111" s="146" t="s">
        <v>540</v>
      </c>
    </row>
    <row r="112" spans="9:10" s="144" customFormat="1" ht="22.9" customHeight="1">
      <c r="I112" s="144" t="s">
        <v>541</v>
      </c>
      <c r="J112" s="146" t="s">
        <v>542</v>
      </c>
    </row>
    <row r="113" spans="9:10" s="144" customFormat="1" ht="22.9" customHeight="1">
      <c r="I113" s="144" t="s">
        <v>543</v>
      </c>
      <c r="J113" s="146" t="s">
        <v>544</v>
      </c>
    </row>
    <row r="114" spans="9:10" s="144" customFormat="1" ht="22.9" customHeight="1">
      <c r="I114" s="144" t="s">
        <v>545</v>
      </c>
      <c r="J114" s="146" t="s">
        <v>546</v>
      </c>
    </row>
    <row r="115" spans="9:10" s="144" customFormat="1" ht="22.9" customHeight="1">
      <c r="I115" s="144" t="s">
        <v>547</v>
      </c>
      <c r="J115" s="146" t="s">
        <v>548</v>
      </c>
    </row>
    <row r="116" spans="9:10" s="144" customFormat="1" ht="22.9" customHeight="1">
      <c r="I116" s="144" t="s">
        <v>549</v>
      </c>
      <c r="J116" s="146" t="s">
        <v>550</v>
      </c>
    </row>
    <row r="117" spans="9:10" s="144" customFormat="1" ht="22.9" customHeight="1">
      <c r="I117" s="144" t="s">
        <v>551</v>
      </c>
      <c r="J117" s="146" t="s">
        <v>552</v>
      </c>
    </row>
    <row r="118" spans="9:10" s="144" customFormat="1" ht="22.9" customHeight="1">
      <c r="I118" s="144" t="s">
        <v>553</v>
      </c>
      <c r="J118" s="146" t="s">
        <v>554</v>
      </c>
    </row>
    <row r="119" spans="9:10" s="144" customFormat="1" ht="22.9" customHeight="1">
      <c r="I119" s="144" t="s">
        <v>555</v>
      </c>
      <c r="J119" s="146" t="s">
        <v>556</v>
      </c>
    </row>
    <row r="120" spans="9:10" s="144" customFormat="1" ht="22.9" customHeight="1">
      <c r="I120" s="144" t="s">
        <v>557</v>
      </c>
      <c r="J120" s="146" t="s">
        <v>558</v>
      </c>
    </row>
    <row r="121" spans="9:10" s="144" customFormat="1" ht="22.9" customHeight="1">
      <c r="I121" s="144" t="s">
        <v>559</v>
      </c>
      <c r="J121" s="146" t="s">
        <v>560</v>
      </c>
    </row>
    <row r="122" spans="9:10" s="144" customFormat="1" ht="22.9" customHeight="1">
      <c r="I122" s="144" t="s">
        <v>561</v>
      </c>
      <c r="J122" s="146" t="s">
        <v>562</v>
      </c>
    </row>
    <row r="123" spans="9:10" s="144" customFormat="1" ht="22.9" customHeight="1">
      <c r="I123" s="144" t="s">
        <v>563</v>
      </c>
      <c r="J123" s="146" t="s">
        <v>564</v>
      </c>
    </row>
    <row r="124" spans="9:10" s="144" customFormat="1" ht="22.9" customHeight="1">
      <c r="I124" s="144" t="s">
        <v>565</v>
      </c>
      <c r="J124" s="146" t="s">
        <v>566</v>
      </c>
    </row>
    <row r="125" spans="9:10" s="144" customFormat="1" ht="22.9" customHeight="1">
      <c r="I125" s="144" t="s">
        <v>567</v>
      </c>
      <c r="J125" s="146" t="s">
        <v>568</v>
      </c>
    </row>
    <row r="126" spans="9:10" s="144" customFormat="1" ht="22.9" customHeight="1">
      <c r="I126" s="144" t="s">
        <v>569</v>
      </c>
      <c r="J126" s="146" t="s">
        <v>570</v>
      </c>
    </row>
    <row r="127" spans="9:10" s="144" customFormat="1" ht="22.9" customHeight="1">
      <c r="I127" s="144" t="s">
        <v>571</v>
      </c>
      <c r="J127" s="146" t="s">
        <v>572</v>
      </c>
    </row>
    <row r="128" spans="9:10" s="144" customFormat="1" ht="22.9" customHeight="1">
      <c r="I128" s="144" t="s">
        <v>573</v>
      </c>
      <c r="J128" s="146" t="s">
        <v>574</v>
      </c>
    </row>
    <row r="129" spans="9:10" s="144" customFormat="1" ht="22.9" customHeight="1">
      <c r="I129" s="144" t="s">
        <v>575</v>
      </c>
      <c r="J129" s="146" t="s">
        <v>576</v>
      </c>
    </row>
    <row r="130" spans="9:10" s="144" customFormat="1" ht="22.9" customHeight="1">
      <c r="I130" s="144" t="s">
        <v>577</v>
      </c>
      <c r="J130" s="146" t="s">
        <v>578</v>
      </c>
    </row>
    <row r="131" spans="9:10" s="144" customFormat="1" ht="22.9" customHeight="1">
      <c r="I131" s="144" t="s">
        <v>579</v>
      </c>
      <c r="J131" s="146" t="s">
        <v>580</v>
      </c>
    </row>
    <row r="132" spans="9:10" s="144" customFormat="1" ht="22.9" customHeight="1">
      <c r="I132" s="144" t="s">
        <v>581</v>
      </c>
      <c r="J132" s="146" t="s">
        <v>582</v>
      </c>
    </row>
    <row r="133" spans="9:10" s="144" customFormat="1" ht="22.9" customHeight="1">
      <c r="I133" s="144" t="s">
        <v>583</v>
      </c>
      <c r="J133" s="146" t="s">
        <v>584</v>
      </c>
    </row>
    <row r="134" spans="9:10" s="144" customFormat="1" ht="22.9" customHeight="1">
      <c r="I134" s="144" t="s">
        <v>585</v>
      </c>
      <c r="J134" s="146" t="s">
        <v>586</v>
      </c>
    </row>
    <row r="135" spans="9:10" s="144" customFormat="1" ht="22.9" customHeight="1">
      <c r="I135" s="144" t="s">
        <v>587</v>
      </c>
      <c r="J135" s="146" t="s">
        <v>588</v>
      </c>
    </row>
    <row r="136" spans="9:10" s="144" customFormat="1" ht="22.9" customHeight="1">
      <c r="I136" s="144" t="s">
        <v>589</v>
      </c>
      <c r="J136" s="146" t="s">
        <v>590</v>
      </c>
    </row>
    <row r="137" spans="9:10" s="144" customFormat="1" ht="22.9" customHeight="1">
      <c r="I137" s="144" t="s">
        <v>591</v>
      </c>
      <c r="J137" s="146" t="s">
        <v>592</v>
      </c>
    </row>
    <row r="138" spans="9:10" s="144" customFormat="1" ht="22.9" customHeight="1">
      <c r="I138" s="144" t="s">
        <v>593</v>
      </c>
      <c r="J138" s="146" t="s">
        <v>594</v>
      </c>
    </row>
    <row r="139" spans="9:10" s="144" customFormat="1" ht="22.9" customHeight="1">
      <c r="I139" s="144" t="s">
        <v>595</v>
      </c>
      <c r="J139" s="146" t="s">
        <v>596</v>
      </c>
    </row>
    <row r="140" spans="9:10" s="144" customFormat="1" ht="22.9" customHeight="1">
      <c r="I140" s="144" t="s">
        <v>597</v>
      </c>
      <c r="J140" s="146" t="s">
        <v>598</v>
      </c>
    </row>
    <row r="141" spans="9:10" s="144" customFormat="1" ht="22.9" customHeight="1">
      <c r="I141" s="144" t="s">
        <v>599</v>
      </c>
      <c r="J141" s="146" t="s">
        <v>600</v>
      </c>
    </row>
    <row r="142" spans="9:10" s="144" customFormat="1" ht="22.9" customHeight="1">
      <c r="I142" s="144" t="s">
        <v>601</v>
      </c>
      <c r="J142" s="146" t="s">
        <v>602</v>
      </c>
    </row>
    <row r="143" spans="9:10" s="144" customFormat="1" ht="22.9" customHeight="1">
      <c r="I143" s="144" t="s">
        <v>603</v>
      </c>
      <c r="J143" s="146" t="s">
        <v>604</v>
      </c>
    </row>
    <row r="144" spans="9:10" s="144" customFormat="1" ht="22.9" customHeight="1">
      <c r="I144" s="144" t="s">
        <v>605</v>
      </c>
      <c r="J144" s="146" t="s">
        <v>606</v>
      </c>
    </row>
    <row r="145" spans="9:10" s="144" customFormat="1" ht="22.9" customHeight="1">
      <c r="I145" s="144" t="s">
        <v>607</v>
      </c>
      <c r="J145" s="146" t="s">
        <v>608</v>
      </c>
    </row>
    <row r="146" spans="9:10" s="144" customFormat="1" ht="22.9" customHeight="1">
      <c r="I146" s="144" t="s">
        <v>609</v>
      </c>
      <c r="J146" s="146" t="s">
        <v>610</v>
      </c>
    </row>
    <row r="147" spans="9:10" s="144" customFormat="1" ht="22.9" customHeight="1">
      <c r="I147" s="144" t="s">
        <v>611</v>
      </c>
      <c r="J147" s="146" t="s">
        <v>612</v>
      </c>
    </row>
    <row r="148" spans="9:10" s="144" customFormat="1" ht="22.9" customHeight="1">
      <c r="I148" s="144" t="s">
        <v>613</v>
      </c>
      <c r="J148" s="146" t="s">
        <v>614</v>
      </c>
    </row>
    <row r="149" spans="9:10" s="144" customFormat="1" ht="22.9" customHeight="1">
      <c r="I149" s="144" t="s">
        <v>615</v>
      </c>
      <c r="J149" s="146" t="s">
        <v>616</v>
      </c>
    </row>
    <row r="150" spans="9:10" s="144" customFormat="1" ht="22.9" customHeight="1">
      <c r="I150" s="144" t="s">
        <v>617</v>
      </c>
      <c r="J150" s="146" t="s">
        <v>618</v>
      </c>
    </row>
    <row r="151" spans="9:10" s="144" customFormat="1" ht="22.9" customHeight="1">
      <c r="I151" s="144" t="s">
        <v>619</v>
      </c>
      <c r="J151" s="146" t="s">
        <v>620</v>
      </c>
    </row>
    <row r="152" spans="9:10" s="144" customFormat="1" ht="22.9" customHeight="1">
      <c r="I152" s="144" t="s">
        <v>621</v>
      </c>
      <c r="J152" s="146" t="s">
        <v>622</v>
      </c>
    </row>
    <row r="153" spans="9:10" s="144" customFormat="1" ht="22.9" customHeight="1">
      <c r="I153" s="144" t="s">
        <v>623</v>
      </c>
      <c r="J153" s="146" t="s">
        <v>624</v>
      </c>
    </row>
    <row r="154" spans="9:10" s="144" customFormat="1" ht="22.9" customHeight="1">
      <c r="I154" s="144" t="s">
        <v>625</v>
      </c>
      <c r="J154" s="146" t="s">
        <v>626</v>
      </c>
    </row>
    <row r="155" spans="9:10" s="144" customFormat="1" ht="22.9" customHeight="1">
      <c r="I155" s="144" t="s">
        <v>627</v>
      </c>
      <c r="J155" s="146" t="s">
        <v>628</v>
      </c>
    </row>
    <row r="156" spans="9:10" s="144" customFormat="1" ht="22.9" customHeight="1">
      <c r="I156" s="144" t="s">
        <v>629</v>
      </c>
      <c r="J156" s="146" t="s">
        <v>630</v>
      </c>
    </row>
    <row r="157" spans="9:10" s="144" customFormat="1" ht="22.9" customHeight="1">
      <c r="I157" s="144" t="s">
        <v>631</v>
      </c>
      <c r="J157" s="146" t="s">
        <v>632</v>
      </c>
    </row>
    <row r="158" spans="9:10" s="144" customFormat="1" ht="22.9" customHeight="1">
      <c r="I158" s="144" t="s">
        <v>633</v>
      </c>
      <c r="J158" s="146" t="s">
        <v>634</v>
      </c>
    </row>
    <row r="159" spans="9:10" s="144" customFormat="1" ht="22.9" customHeight="1">
      <c r="I159" s="144" t="s">
        <v>635</v>
      </c>
      <c r="J159" s="146" t="s">
        <v>636</v>
      </c>
    </row>
    <row r="160" spans="9:10" s="144" customFormat="1" ht="22.9" customHeight="1">
      <c r="I160" s="144" t="s">
        <v>637</v>
      </c>
      <c r="J160" s="146" t="s">
        <v>638</v>
      </c>
    </row>
    <row r="161" spans="9:10" s="144" customFormat="1" ht="22.9" customHeight="1">
      <c r="I161" s="144" t="s">
        <v>639</v>
      </c>
      <c r="J161" s="146" t="s">
        <v>640</v>
      </c>
    </row>
    <row r="162" spans="9:10" s="144" customFormat="1" ht="22.9" customHeight="1">
      <c r="I162" s="144" t="s">
        <v>641</v>
      </c>
      <c r="J162" s="146" t="s">
        <v>642</v>
      </c>
    </row>
    <row r="163" spans="9:10" s="144" customFormat="1" ht="22.9" customHeight="1">
      <c r="I163" s="144" t="s">
        <v>643</v>
      </c>
      <c r="J163" s="146" t="s">
        <v>644</v>
      </c>
    </row>
    <row r="164" spans="9:10" s="144" customFormat="1" ht="22.9" customHeight="1">
      <c r="I164" s="144" t="s">
        <v>645</v>
      </c>
      <c r="J164" s="146" t="s">
        <v>646</v>
      </c>
    </row>
    <row r="165" spans="9:10" s="144" customFormat="1" ht="22.9" customHeight="1">
      <c r="I165" s="144" t="s">
        <v>647</v>
      </c>
      <c r="J165" s="146" t="s">
        <v>648</v>
      </c>
    </row>
    <row r="166" spans="9:10" s="144" customFormat="1" ht="22.9" customHeight="1">
      <c r="I166" s="144" t="s">
        <v>649</v>
      </c>
      <c r="J166" s="146" t="s">
        <v>650</v>
      </c>
    </row>
    <row r="167" spans="9:10" s="144" customFormat="1" ht="22.9" customHeight="1">
      <c r="I167" s="144" t="s">
        <v>651</v>
      </c>
      <c r="J167" s="146" t="s">
        <v>652</v>
      </c>
    </row>
    <row r="168" spans="9:10" s="144" customFormat="1" ht="22.9" customHeight="1">
      <c r="I168" s="144" t="s">
        <v>653</v>
      </c>
      <c r="J168" s="146" t="s">
        <v>654</v>
      </c>
    </row>
    <row r="169" spans="9:10" s="144" customFormat="1" ht="22.9" customHeight="1">
      <c r="I169" s="144" t="s">
        <v>655</v>
      </c>
      <c r="J169" s="146" t="s">
        <v>656</v>
      </c>
    </row>
    <row r="170" spans="9:10" s="144" customFormat="1" ht="22.9" customHeight="1">
      <c r="I170" s="144" t="s">
        <v>657</v>
      </c>
      <c r="J170" s="146" t="s">
        <v>658</v>
      </c>
    </row>
    <row r="171" spans="9:10" s="144" customFormat="1" ht="22.9" customHeight="1">
      <c r="I171" s="144" t="s">
        <v>659</v>
      </c>
      <c r="J171" s="146" t="s">
        <v>660</v>
      </c>
    </row>
    <row r="172" spans="9:10" s="144" customFormat="1" ht="22.9" customHeight="1">
      <c r="I172" s="144" t="s">
        <v>661</v>
      </c>
      <c r="J172" s="146" t="s">
        <v>662</v>
      </c>
    </row>
    <row r="173" spans="9:10" s="144" customFormat="1" ht="22.9" customHeight="1">
      <c r="I173" s="144" t="s">
        <v>663</v>
      </c>
      <c r="J173" s="146" t="s">
        <v>664</v>
      </c>
    </row>
    <row r="174" spans="9:10" s="144" customFormat="1" ht="22.9" customHeight="1">
      <c r="I174" s="144" t="s">
        <v>665</v>
      </c>
      <c r="J174" s="146" t="s">
        <v>666</v>
      </c>
    </row>
    <row r="175" spans="9:10" s="144" customFormat="1" ht="22.9" customHeight="1">
      <c r="I175" s="144" t="s">
        <v>667</v>
      </c>
      <c r="J175" s="146" t="s">
        <v>668</v>
      </c>
    </row>
    <row r="176" spans="9:10" s="144" customFormat="1" ht="22.9" customHeight="1">
      <c r="I176" s="144" t="s">
        <v>669</v>
      </c>
      <c r="J176" s="146" t="s">
        <v>670</v>
      </c>
    </row>
    <row r="177" spans="9:10" s="144" customFormat="1" ht="22.9" customHeight="1">
      <c r="I177" s="144" t="s">
        <v>671</v>
      </c>
      <c r="J177" s="146" t="s">
        <v>672</v>
      </c>
    </row>
    <row r="178" spans="9:10" s="144" customFormat="1" ht="22.9" customHeight="1">
      <c r="I178" s="144" t="s">
        <v>673</v>
      </c>
      <c r="J178" s="146" t="s">
        <v>674</v>
      </c>
    </row>
    <row r="179" spans="9:10" s="144" customFormat="1" ht="22.9" customHeight="1">
      <c r="I179" s="144" t="s">
        <v>675</v>
      </c>
      <c r="J179" s="146" t="s">
        <v>676</v>
      </c>
    </row>
    <row r="180" spans="9:10" s="144" customFormat="1" ht="22.9" customHeight="1">
      <c r="I180" s="144" t="s">
        <v>677</v>
      </c>
      <c r="J180" s="146" t="s">
        <v>678</v>
      </c>
    </row>
    <row r="181" spans="9:10" s="144" customFormat="1" ht="22.9" customHeight="1">
      <c r="I181" s="144" t="s">
        <v>679</v>
      </c>
      <c r="J181" s="146" t="s">
        <v>680</v>
      </c>
    </row>
    <row r="182" spans="9:10" s="144" customFormat="1" ht="22.9" customHeight="1">
      <c r="I182" s="144" t="s">
        <v>681</v>
      </c>
      <c r="J182" s="146" t="s">
        <v>682</v>
      </c>
    </row>
    <row r="183" spans="9:10" s="144" customFormat="1" ht="22.9" customHeight="1">
      <c r="I183" s="144" t="s">
        <v>683</v>
      </c>
      <c r="J183" s="146" t="s">
        <v>684</v>
      </c>
    </row>
    <row r="184" spans="9:10" s="144" customFormat="1" ht="22.9" customHeight="1">
      <c r="I184" s="144" t="s">
        <v>685</v>
      </c>
      <c r="J184" s="146" t="s">
        <v>686</v>
      </c>
    </row>
    <row r="185" spans="9:10" s="144" customFormat="1" ht="22.9" customHeight="1">
      <c r="I185" s="144" t="s">
        <v>687</v>
      </c>
      <c r="J185" s="146" t="s">
        <v>688</v>
      </c>
    </row>
    <row r="186" spans="9:10" s="144" customFormat="1" ht="22.9" customHeight="1">
      <c r="I186" s="144" t="s">
        <v>689</v>
      </c>
      <c r="J186" s="146" t="s">
        <v>690</v>
      </c>
    </row>
    <row r="187" spans="9:10" s="144" customFormat="1" ht="22.9" customHeight="1">
      <c r="I187" s="144" t="s">
        <v>691</v>
      </c>
      <c r="J187" s="146" t="s">
        <v>692</v>
      </c>
    </row>
    <row r="188" spans="9:10" s="144" customFormat="1" ht="22.9" customHeight="1">
      <c r="I188" s="144" t="s">
        <v>693</v>
      </c>
      <c r="J188" s="146" t="s">
        <v>694</v>
      </c>
    </row>
    <row r="189" spans="9:10" s="144" customFormat="1" ht="22.9" customHeight="1">
      <c r="I189" s="144" t="s">
        <v>695</v>
      </c>
      <c r="J189" s="146" t="s">
        <v>696</v>
      </c>
    </row>
    <row r="190" spans="9:10" s="144" customFormat="1" ht="22.9" customHeight="1">
      <c r="I190" s="144" t="s">
        <v>697</v>
      </c>
      <c r="J190" s="146" t="s">
        <v>698</v>
      </c>
    </row>
    <row r="191" spans="9:10" s="144" customFormat="1" ht="22.9" customHeight="1">
      <c r="I191" s="144" t="s">
        <v>699</v>
      </c>
      <c r="J191" s="146" t="s">
        <v>700</v>
      </c>
    </row>
    <row r="192" spans="9:10" s="144" customFormat="1" ht="22.9" customHeight="1">
      <c r="I192" s="144" t="s">
        <v>701</v>
      </c>
      <c r="J192" s="146" t="s">
        <v>702</v>
      </c>
    </row>
    <row r="193" spans="9:10" s="144" customFormat="1" ht="22.9" customHeight="1">
      <c r="I193" s="144" t="s">
        <v>703</v>
      </c>
      <c r="J193" s="146" t="s">
        <v>704</v>
      </c>
    </row>
    <row r="194" spans="9:10" s="144" customFormat="1" ht="22.9" customHeight="1">
      <c r="I194" s="144" t="s">
        <v>705</v>
      </c>
      <c r="J194" s="146" t="s">
        <v>706</v>
      </c>
    </row>
    <row r="195" spans="9:10" s="144" customFormat="1" ht="22.9" customHeight="1">
      <c r="I195" s="144" t="s">
        <v>707</v>
      </c>
      <c r="J195" s="146" t="s">
        <v>708</v>
      </c>
    </row>
    <row r="196" spans="9:10" s="144" customFormat="1" ht="22.9" customHeight="1">
      <c r="I196" s="144" t="s">
        <v>709</v>
      </c>
      <c r="J196" s="146" t="s">
        <v>710</v>
      </c>
    </row>
    <row r="197" spans="9:10" s="144" customFormat="1" ht="22.9" customHeight="1">
      <c r="I197" s="144" t="s">
        <v>711</v>
      </c>
      <c r="J197" s="146" t="s">
        <v>712</v>
      </c>
    </row>
    <row r="198" spans="9:10" s="144" customFormat="1" ht="22.9" customHeight="1">
      <c r="I198" s="144" t="s">
        <v>713</v>
      </c>
      <c r="J198" s="146" t="s">
        <v>714</v>
      </c>
    </row>
    <row r="199" spans="9:10" s="144" customFormat="1" ht="22.9" customHeight="1">
      <c r="I199" s="144" t="s">
        <v>715</v>
      </c>
      <c r="J199" s="146" t="s">
        <v>716</v>
      </c>
    </row>
    <row r="200" spans="9:10" s="144" customFormat="1" ht="22.9" customHeight="1">
      <c r="I200" s="144" t="s">
        <v>717</v>
      </c>
      <c r="J200" s="146" t="s">
        <v>718</v>
      </c>
    </row>
    <row r="201" spans="9:10" s="144" customFormat="1" ht="22.9" customHeight="1">
      <c r="I201" s="144" t="s">
        <v>719</v>
      </c>
      <c r="J201" s="146" t="s">
        <v>720</v>
      </c>
    </row>
    <row r="202" spans="9:10" s="144" customFormat="1" ht="22.9" customHeight="1">
      <c r="I202" s="144" t="s">
        <v>721</v>
      </c>
      <c r="J202" s="146" t="s">
        <v>722</v>
      </c>
    </row>
    <row r="203" spans="9:10" s="144" customFormat="1" ht="22.9" customHeight="1">
      <c r="I203" s="144" t="s">
        <v>723</v>
      </c>
      <c r="J203" s="146" t="s">
        <v>724</v>
      </c>
    </row>
    <row r="204" spans="9:10" s="144" customFormat="1" ht="22.9" customHeight="1">
      <c r="I204" s="144" t="s">
        <v>725</v>
      </c>
      <c r="J204" s="146" t="s">
        <v>726</v>
      </c>
    </row>
    <row r="205" spans="9:10" s="144" customFormat="1" ht="22.9" customHeight="1">
      <c r="I205" s="144" t="s">
        <v>727</v>
      </c>
      <c r="J205" s="146" t="s">
        <v>728</v>
      </c>
    </row>
    <row r="206" spans="9:10" s="144" customFormat="1" ht="22.9" customHeight="1">
      <c r="I206" s="144" t="s">
        <v>729</v>
      </c>
      <c r="J206" s="146" t="s">
        <v>730</v>
      </c>
    </row>
    <row r="207" spans="9:10" s="144" customFormat="1" ht="22.9" customHeight="1">
      <c r="I207" s="144" t="s">
        <v>731</v>
      </c>
      <c r="J207" s="153" t="s">
        <v>732</v>
      </c>
    </row>
    <row r="208" spans="9:10" s="144" customFormat="1" ht="22.9" customHeight="1">
      <c r="I208" s="144" t="s">
        <v>733</v>
      </c>
      <c r="J208" s="146" t="s">
        <v>734</v>
      </c>
    </row>
    <row r="209" spans="9:10" s="144" customFormat="1" ht="22.9" customHeight="1">
      <c r="I209" s="144" t="s">
        <v>735</v>
      </c>
      <c r="J209" s="146" t="s">
        <v>736</v>
      </c>
    </row>
    <row r="210" spans="9:10" s="144" customFormat="1" ht="22.9" customHeight="1">
      <c r="I210" s="144" t="s">
        <v>737</v>
      </c>
      <c r="J210" s="146" t="s">
        <v>738</v>
      </c>
    </row>
    <row r="211" spans="9:10" s="144" customFormat="1" ht="22.9" customHeight="1">
      <c r="I211" s="144" t="s">
        <v>739</v>
      </c>
      <c r="J211" s="146" t="s">
        <v>740</v>
      </c>
    </row>
    <row r="212" spans="9:10" s="144" customFormat="1" ht="22.9" customHeight="1">
      <c r="I212" s="144" t="s">
        <v>741</v>
      </c>
      <c r="J212" s="146" t="s">
        <v>742</v>
      </c>
    </row>
    <row r="213" spans="9:10" s="144" customFormat="1" ht="22.9" customHeight="1">
      <c r="I213" s="144" t="s">
        <v>743</v>
      </c>
      <c r="J213" s="146" t="s">
        <v>744</v>
      </c>
    </row>
    <row r="214" spans="9:10" s="144" customFormat="1" ht="22.9" customHeight="1">
      <c r="I214" s="144" t="s">
        <v>745</v>
      </c>
      <c r="J214" s="146" t="s">
        <v>746</v>
      </c>
    </row>
    <row r="215" spans="9:10" s="144" customFormat="1" ht="22.9" customHeight="1">
      <c r="I215" s="144" t="s">
        <v>747</v>
      </c>
      <c r="J215" s="146" t="s">
        <v>748</v>
      </c>
    </row>
    <row r="216" spans="9:10" s="144" customFormat="1" ht="22.9" customHeight="1">
      <c r="I216" s="144" t="s">
        <v>749</v>
      </c>
      <c r="J216" s="146" t="s">
        <v>750</v>
      </c>
    </row>
    <row r="217" spans="9:10" s="144" customFormat="1" ht="22.9" customHeight="1">
      <c r="I217" s="144" t="s">
        <v>751</v>
      </c>
      <c r="J217" s="146" t="s">
        <v>752</v>
      </c>
    </row>
    <row r="218" spans="9:10" s="144" customFormat="1" ht="22.9" customHeight="1">
      <c r="I218" s="144" t="s">
        <v>753</v>
      </c>
      <c r="J218" s="146" t="s">
        <v>754</v>
      </c>
    </row>
    <row r="219" spans="9:10" s="144" customFormat="1" ht="22.9" customHeight="1">
      <c r="I219" s="144" t="s">
        <v>755</v>
      </c>
      <c r="J219" s="146" t="s">
        <v>756</v>
      </c>
    </row>
    <row r="220" spans="9:10" s="144" customFormat="1" ht="22.9" customHeight="1">
      <c r="I220" s="144" t="s">
        <v>757</v>
      </c>
      <c r="J220" s="146" t="s">
        <v>758</v>
      </c>
    </row>
    <row r="221" spans="9:10" s="144" customFormat="1" ht="22.9" customHeight="1">
      <c r="I221" s="144" t="s">
        <v>759</v>
      </c>
      <c r="J221" s="146" t="s">
        <v>760</v>
      </c>
    </row>
    <row r="222" spans="9:10" s="144" customFormat="1" ht="22.9" customHeight="1">
      <c r="I222" s="144" t="s">
        <v>761</v>
      </c>
      <c r="J222" s="146" t="s">
        <v>762</v>
      </c>
    </row>
    <row r="223" spans="9:10" s="144" customFormat="1" ht="22.9" customHeight="1">
      <c r="I223" s="144" t="s">
        <v>763</v>
      </c>
      <c r="J223" s="146" t="s">
        <v>764</v>
      </c>
    </row>
    <row r="224" spans="9:10" s="144" customFormat="1" ht="22.9" customHeight="1">
      <c r="I224" s="144" t="s">
        <v>765</v>
      </c>
      <c r="J224" s="146" t="s">
        <v>766</v>
      </c>
    </row>
    <row r="225" spans="9:10" s="144" customFormat="1" ht="22.9" customHeight="1">
      <c r="I225" s="144" t="s">
        <v>767</v>
      </c>
      <c r="J225" s="146" t="s">
        <v>768</v>
      </c>
    </row>
    <row r="226" spans="9:10" s="144" customFormat="1" ht="22.9" customHeight="1">
      <c r="I226" s="144" t="s">
        <v>769</v>
      </c>
      <c r="J226" s="146" t="s">
        <v>770</v>
      </c>
    </row>
    <row r="227" spans="9:10" s="144" customFormat="1" ht="22.9" customHeight="1">
      <c r="I227" s="144" t="s">
        <v>771</v>
      </c>
      <c r="J227" s="146" t="s">
        <v>772</v>
      </c>
    </row>
    <row r="228" spans="9:10" s="144" customFormat="1" ht="22.9" customHeight="1">
      <c r="I228" s="144" t="s">
        <v>773</v>
      </c>
      <c r="J228" s="146" t="s">
        <v>774</v>
      </c>
    </row>
    <row r="229" spans="9:10" s="144" customFormat="1" ht="22.9" customHeight="1">
      <c r="I229" s="144" t="s">
        <v>775</v>
      </c>
      <c r="J229" s="146" t="s">
        <v>776</v>
      </c>
    </row>
    <row r="230" spans="9:10" s="144" customFormat="1" ht="22.9" customHeight="1">
      <c r="I230" s="144" t="s">
        <v>777</v>
      </c>
      <c r="J230" s="146" t="s">
        <v>778</v>
      </c>
    </row>
    <row r="231" spans="9:10" s="144" customFormat="1" ht="22.9" customHeight="1">
      <c r="I231" s="144" t="s">
        <v>779</v>
      </c>
      <c r="J231" s="146" t="s">
        <v>780</v>
      </c>
    </row>
    <row r="232" spans="9:10" s="144" customFormat="1" ht="22.9" customHeight="1">
      <c r="I232" s="144" t="s">
        <v>781</v>
      </c>
      <c r="J232" s="146" t="s">
        <v>782</v>
      </c>
    </row>
    <row r="233" spans="9:10" s="144" customFormat="1" ht="22.9" customHeight="1">
      <c r="I233" s="144" t="s">
        <v>783</v>
      </c>
      <c r="J233" s="146" t="s">
        <v>784</v>
      </c>
    </row>
    <row r="234" spans="9:10" s="144" customFormat="1" ht="22.9" customHeight="1">
      <c r="I234" s="144" t="s">
        <v>785</v>
      </c>
      <c r="J234"/>
    </row>
    <row r="235" spans="9:10" s="144" customFormat="1" ht="22.9" customHeight="1">
      <c r="I235" s="144" t="s">
        <v>786</v>
      </c>
      <c r="J235"/>
    </row>
    <row r="236" spans="9:10" s="144" customFormat="1" ht="22.9" customHeight="1">
      <c r="I236" s="144" t="s">
        <v>787</v>
      </c>
      <c r="J236"/>
    </row>
    <row r="237" spans="9:10" s="144" customFormat="1" ht="22.9" customHeight="1">
      <c r="I237" s="144" t="s">
        <v>788</v>
      </c>
      <c r="J237"/>
    </row>
    <row r="238" spans="9:10" s="144" customFormat="1" ht="22.9" customHeight="1">
      <c r="I238" s="144" t="s">
        <v>789</v>
      </c>
      <c r="J238"/>
    </row>
    <row r="239" spans="9:10" s="144" customFormat="1" ht="22.9" customHeight="1">
      <c r="I239" s="144" t="s">
        <v>790</v>
      </c>
      <c r="J239"/>
    </row>
    <row r="240" spans="9:10" s="144" customFormat="1" ht="22.9" customHeight="1">
      <c r="I240" s="144" t="s">
        <v>791</v>
      </c>
      <c r="J240"/>
    </row>
    <row r="241" spans="9:10" s="144" customFormat="1" ht="22.9" customHeight="1">
      <c r="I241" s="144" t="s">
        <v>792</v>
      </c>
      <c r="J241"/>
    </row>
    <row r="242" spans="9:10" s="144" customFormat="1" ht="22.9" customHeight="1">
      <c r="I242" s="144" t="s">
        <v>793</v>
      </c>
      <c r="J242"/>
    </row>
    <row r="243" spans="9:10" s="144" customFormat="1" ht="22.9" customHeight="1">
      <c r="I243" s="144" t="s">
        <v>794</v>
      </c>
      <c r="J243"/>
    </row>
    <row r="244" spans="9:10" s="144" customFormat="1" ht="22.9" customHeight="1">
      <c r="I244" s="144" t="s">
        <v>795</v>
      </c>
      <c r="J244"/>
    </row>
    <row r="245" spans="9:10" s="144" customFormat="1" ht="22.9" customHeight="1">
      <c r="I245" s="144" t="s">
        <v>796</v>
      </c>
      <c r="J245"/>
    </row>
    <row r="246" spans="9:10" s="144" customFormat="1" ht="22.9" customHeight="1">
      <c r="I246" s="144" t="s">
        <v>797</v>
      </c>
      <c r="J246"/>
    </row>
    <row r="247" spans="9:10" s="144" customFormat="1" ht="22.9" customHeight="1">
      <c r="I247" s="144" t="s">
        <v>798</v>
      </c>
      <c r="J247"/>
    </row>
    <row r="248" spans="9:10" s="144" customFormat="1" ht="22.9" customHeight="1">
      <c r="I248" s="144" t="s">
        <v>799</v>
      </c>
      <c r="J248"/>
    </row>
    <row r="249" spans="9:10" s="144" customFormat="1" ht="22.9" customHeight="1">
      <c r="I249" s="144" t="s">
        <v>800</v>
      </c>
      <c r="J249"/>
    </row>
    <row r="250" spans="9:10" s="144" customFormat="1" ht="22.9" customHeight="1">
      <c r="I250" s="144" t="s">
        <v>801</v>
      </c>
      <c r="J250"/>
    </row>
  </sheetData>
  <phoneticPr fontId="1"/>
  <pageMargins left="0.7" right="0.7" top="0.75" bottom="0.75" header="0.3" footer="0.3"/>
  <pageSetup paperSize="9" orientation="portrait" r:id="rId1"/>
  <tableParts count="4">
    <tablePart r:id="rId2"/>
    <tablePart r:id="rId3"/>
    <tablePart r:id="rId4"/>
    <tablePart r:id="rId5"/>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I640"/>
  <sheetViews>
    <sheetView zoomScale="80" zoomScaleNormal="80" workbookViewId="0">
      <selection activeCell="D20" sqref="D20"/>
    </sheetView>
  </sheetViews>
  <sheetFormatPr defaultColWidth="8.75" defaultRowHeight="20.45" customHeight="1"/>
  <cols>
    <col min="1" max="1" width="20.125" style="1" customWidth="1"/>
    <col min="2" max="2" width="21.625" style="2" customWidth="1"/>
    <col min="3" max="3" width="50.5" style="1" customWidth="1"/>
    <col min="4" max="4" width="52.5" style="1" customWidth="1"/>
    <col min="5" max="5" width="20.625" style="1" customWidth="1"/>
    <col min="6" max="6" width="20.625" style="190" customWidth="1"/>
    <col min="7" max="7" width="20.625" style="1" customWidth="1"/>
    <col min="8" max="8" width="20.625" style="2" customWidth="1"/>
    <col min="9" max="9" width="26.25" style="1" customWidth="1"/>
    <col min="10" max="10" width="16.125" style="1" customWidth="1"/>
    <col min="11" max="16384" width="8.75" style="1"/>
  </cols>
  <sheetData>
    <row r="1" spans="1:9" ht="20.45" customHeight="1">
      <c r="A1" s="181" t="s">
        <v>802</v>
      </c>
      <c r="B1" s="182" t="s">
        <v>25</v>
      </c>
      <c r="C1" s="181" t="s">
        <v>803</v>
      </c>
      <c r="D1" s="183" t="s">
        <v>804</v>
      </c>
      <c r="E1" s="181" t="s">
        <v>805</v>
      </c>
      <c r="F1" s="193" t="s">
        <v>806</v>
      </c>
      <c r="G1" s="181" t="s">
        <v>805</v>
      </c>
      <c r="H1" s="182" t="s">
        <v>807</v>
      </c>
      <c r="I1" s="182" t="s">
        <v>808</v>
      </c>
    </row>
    <row r="2" spans="1:9" ht="20.45" customHeight="1">
      <c r="A2" s="27" t="s">
        <v>809</v>
      </c>
      <c r="B2" s="17" t="s">
        <v>810</v>
      </c>
      <c r="C2" s="17" t="s">
        <v>811</v>
      </c>
      <c r="D2" s="157" t="s">
        <v>812</v>
      </c>
      <c r="E2" s="26" t="s">
        <v>813</v>
      </c>
      <c r="F2" s="187" t="s">
        <v>814</v>
      </c>
      <c r="G2" s="26" t="s">
        <v>813</v>
      </c>
      <c r="H2" s="156" t="s">
        <v>814</v>
      </c>
      <c r="I2" s="194" t="s">
        <v>815</v>
      </c>
    </row>
    <row r="3" spans="1:9" ht="20.45" customHeight="1">
      <c r="A3" s="27" t="s">
        <v>816</v>
      </c>
      <c r="B3" s="17" t="s">
        <v>810</v>
      </c>
      <c r="C3" s="17" t="s">
        <v>811</v>
      </c>
      <c r="D3" s="157" t="s">
        <v>812</v>
      </c>
      <c r="E3" s="26" t="s">
        <v>813</v>
      </c>
      <c r="F3" s="187" t="s">
        <v>814</v>
      </c>
      <c r="G3" s="26" t="s">
        <v>813</v>
      </c>
      <c r="H3" s="156" t="s">
        <v>814</v>
      </c>
      <c r="I3" s="194" t="s">
        <v>815</v>
      </c>
    </row>
    <row r="4" spans="1:9" ht="20.45" customHeight="1">
      <c r="A4" s="27" t="s">
        <v>817</v>
      </c>
      <c r="B4" s="17" t="s">
        <v>810</v>
      </c>
      <c r="C4" s="17" t="s">
        <v>811</v>
      </c>
      <c r="D4" s="157" t="s">
        <v>812</v>
      </c>
      <c r="E4" s="26" t="s">
        <v>813</v>
      </c>
      <c r="F4" s="187" t="s">
        <v>814</v>
      </c>
      <c r="G4" s="26" t="s">
        <v>813</v>
      </c>
      <c r="H4" s="156" t="s">
        <v>814</v>
      </c>
      <c r="I4" s="194" t="s">
        <v>815</v>
      </c>
    </row>
    <row r="5" spans="1:9" ht="20.45" customHeight="1">
      <c r="A5" s="27" t="s">
        <v>818</v>
      </c>
      <c r="B5" s="17" t="s">
        <v>810</v>
      </c>
      <c r="C5" s="17" t="s">
        <v>811</v>
      </c>
      <c r="D5" s="157" t="s">
        <v>819</v>
      </c>
      <c r="E5" s="26" t="s">
        <v>820</v>
      </c>
      <c r="F5" s="187" t="s">
        <v>821</v>
      </c>
      <c r="G5" s="26" t="s">
        <v>820</v>
      </c>
      <c r="H5" s="156" t="s">
        <v>821</v>
      </c>
      <c r="I5" s="194" t="s">
        <v>815</v>
      </c>
    </row>
    <row r="6" spans="1:9" ht="20.45" customHeight="1">
      <c r="A6" s="27" t="s">
        <v>822</v>
      </c>
      <c r="B6" s="17" t="s">
        <v>810</v>
      </c>
      <c r="C6" s="17" t="s">
        <v>811</v>
      </c>
      <c r="D6" s="157" t="s">
        <v>823</v>
      </c>
      <c r="E6" s="26" t="s">
        <v>820</v>
      </c>
      <c r="F6" s="187"/>
      <c r="G6" s="26" t="s">
        <v>820</v>
      </c>
      <c r="H6" s="156"/>
      <c r="I6" s="194" t="s">
        <v>815</v>
      </c>
    </row>
    <row r="7" spans="1:9" ht="20.45" customHeight="1">
      <c r="A7" s="27" t="s">
        <v>824</v>
      </c>
      <c r="B7" s="17" t="s">
        <v>810</v>
      </c>
      <c r="C7" s="17" t="s">
        <v>811</v>
      </c>
      <c r="D7" s="157" t="s">
        <v>823</v>
      </c>
      <c r="E7" s="26" t="s">
        <v>820</v>
      </c>
      <c r="F7" s="187"/>
      <c r="G7" s="26" t="s">
        <v>813</v>
      </c>
      <c r="H7" s="156" t="s">
        <v>825</v>
      </c>
      <c r="I7" s="194" t="s">
        <v>815</v>
      </c>
    </row>
    <row r="8" spans="1:9" ht="20.45" customHeight="1">
      <c r="A8" s="27" t="s">
        <v>826</v>
      </c>
      <c r="B8" s="16" t="s">
        <v>810</v>
      </c>
      <c r="C8" s="16" t="s">
        <v>827</v>
      </c>
      <c r="D8" s="158" t="s">
        <v>828</v>
      </c>
      <c r="E8" s="26" t="s">
        <v>813</v>
      </c>
      <c r="F8" s="187" t="s">
        <v>829</v>
      </c>
      <c r="G8" s="26" t="s">
        <v>813</v>
      </c>
      <c r="H8" s="156" t="s">
        <v>829</v>
      </c>
      <c r="I8" s="156" t="s">
        <v>830</v>
      </c>
    </row>
    <row r="9" spans="1:9" ht="20.45" customHeight="1">
      <c r="A9" s="27" t="s">
        <v>831</v>
      </c>
      <c r="B9" s="16" t="s">
        <v>810</v>
      </c>
      <c r="C9" s="16" t="s">
        <v>832</v>
      </c>
      <c r="D9" s="16"/>
      <c r="E9" s="26"/>
      <c r="F9" s="187"/>
      <c r="G9" s="26" t="s">
        <v>820</v>
      </c>
      <c r="H9" s="156" t="s">
        <v>833</v>
      </c>
      <c r="I9" s="194" t="s">
        <v>815</v>
      </c>
    </row>
    <row r="10" spans="1:9" ht="20.45" customHeight="1">
      <c r="A10" s="27" t="s">
        <v>834</v>
      </c>
      <c r="B10" s="16" t="s">
        <v>810</v>
      </c>
      <c r="C10" s="16" t="s">
        <v>835</v>
      </c>
      <c r="D10" s="16" t="s">
        <v>836</v>
      </c>
      <c r="E10" s="26" t="s">
        <v>820</v>
      </c>
      <c r="F10" s="187" t="s">
        <v>837</v>
      </c>
      <c r="G10" s="26"/>
      <c r="H10" s="156"/>
      <c r="I10" s="156" t="s">
        <v>838</v>
      </c>
    </row>
    <row r="11" spans="1:9" ht="20.45" customHeight="1">
      <c r="A11" s="27" t="s">
        <v>839</v>
      </c>
      <c r="B11" s="16" t="s">
        <v>840</v>
      </c>
      <c r="C11" s="16" t="s">
        <v>841</v>
      </c>
      <c r="D11" s="16" t="s">
        <v>842</v>
      </c>
      <c r="E11" s="26" t="s">
        <v>820</v>
      </c>
      <c r="F11" s="187"/>
      <c r="G11" s="26"/>
      <c r="H11" s="156"/>
      <c r="I11" s="156" t="s">
        <v>843</v>
      </c>
    </row>
    <row r="12" spans="1:9" ht="20.45" customHeight="1">
      <c r="A12" s="27" t="s">
        <v>844</v>
      </c>
      <c r="B12" s="16" t="s">
        <v>840</v>
      </c>
      <c r="C12" s="16" t="s">
        <v>845</v>
      </c>
      <c r="D12" s="16" t="s">
        <v>846</v>
      </c>
      <c r="E12" s="26" t="s">
        <v>820</v>
      </c>
      <c r="F12" s="187" t="s">
        <v>847</v>
      </c>
      <c r="G12" s="26"/>
      <c r="H12" s="156"/>
      <c r="I12" s="156" t="s">
        <v>843</v>
      </c>
    </row>
    <row r="13" spans="1:9" ht="20.45" customHeight="1">
      <c r="A13" s="27" t="s">
        <v>848</v>
      </c>
      <c r="B13" s="16" t="s">
        <v>840</v>
      </c>
      <c r="C13" s="16" t="s">
        <v>849</v>
      </c>
      <c r="D13" s="16"/>
      <c r="E13" s="26"/>
      <c r="F13" s="187"/>
      <c r="G13" s="26" t="s">
        <v>820</v>
      </c>
      <c r="H13" s="156"/>
      <c r="I13" s="156" t="s">
        <v>843</v>
      </c>
    </row>
    <row r="14" spans="1:9" ht="20.45" customHeight="1">
      <c r="A14" s="27" t="s">
        <v>850</v>
      </c>
      <c r="B14" s="16" t="s">
        <v>851</v>
      </c>
      <c r="C14" s="16" t="s">
        <v>852</v>
      </c>
      <c r="D14" s="16" t="s">
        <v>853</v>
      </c>
      <c r="E14" s="26" t="s">
        <v>813</v>
      </c>
      <c r="F14" s="187" t="s">
        <v>854</v>
      </c>
      <c r="G14" s="156" t="s">
        <v>855</v>
      </c>
      <c r="H14" s="156"/>
      <c r="I14" s="156" t="s">
        <v>856</v>
      </c>
    </row>
    <row r="15" spans="1:9" ht="20.45" customHeight="1">
      <c r="A15" s="27" t="s">
        <v>857</v>
      </c>
      <c r="B15" s="16" t="s">
        <v>858</v>
      </c>
      <c r="C15" s="16" t="s">
        <v>859</v>
      </c>
      <c r="D15" s="16" t="s">
        <v>860</v>
      </c>
      <c r="E15" s="26" t="s">
        <v>820</v>
      </c>
      <c r="F15" s="188" t="s">
        <v>861</v>
      </c>
      <c r="G15" s="26"/>
      <c r="H15" s="156"/>
      <c r="I15" s="156"/>
    </row>
    <row r="16" spans="1:9" ht="20.45" customHeight="1">
      <c r="A16" s="27" t="s">
        <v>862</v>
      </c>
      <c r="B16" s="16" t="s">
        <v>858</v>
      </c>
      <c r="C16" s="16" t="s">
        <v>859</v>
      </c>
      <c r="D16" s="16" t="s">
        <v>863</v>
      </c>
      <c r="E16" s="26" t="s">
        <v>820</v>
      </c>
      <c r="F16" s="187" t="s">
        <v>864</v>
      </c>
      <c r="G16" s="26"/>
      <c r="H16" s="156"/>
      <c r="I16" s="156"/>
    </row>
    <row r="17" spans="1:9" ht="20.45" customHeight="1">
      <c r="A17" s="27" t="s">
        <v>865</v>
      </c>
      <c r="B17" s="16" t="s">
        <v>858</v>
      </c>
      <c r="C17" s="16" t="s">
        <v>859</v>
      </c>
      <c r="D17" s="16" t="s">
        <v>866</v>
      </c>
      <c r="E17" s="26" t="s">
        <v>820</v>
      </c>
      <c r="F17" s="187" t="s">
        <v>864</v>
      </c>
      <c r="G17" s="26"/>
      <c r="H17" s="156"/>
      <c r="I17" s="156"/>
    </row>
    <row r="18" spans="1:9" ht="20.45" customHeight="1">
      <c r="A18" s="27" t="s">
        <v>867</v>
      </c>
      <c r="B18" s="16" t="s">
        <v>858</v>
      </c>
      <c r="C18" s="16" t="s">
        <v>859</v>
      </c>
      <c r="D18" s="16" t="s">
        <v>868</v>
      </c>
      <c r="E18" s="26" t="s">
        <v>820</v>
      </c>
      <c r="F18" s="187" t="s">
        <v>864</v>
      </c>
      <c r="G18" s="26"/>
      <c r="H18" s="156"/>
      <c r="I18" s="156"/>
    </row>
    <row r="19" spans="1:9" ht="20.45" customHeight="1">
      <c r="A19" s="27" t="s">
        <v>869</v>
      </c>
      <c r="B19" s="16" t="s">
        <v>858</v>
      </c>
      <c r="C19" s="16" t="s">
        <v>859</v>
      </c>
      <c r="D19" s="16" t="s">
        <v>870</v>
      </c>
      <c r="E19" s="26" t="s">
        <v>820</v>
      </c>
      <c r="F19" s="187" t="s">
        <v>864</v>
      </c>
      <c r="G19" s="26"/>
      <c r="H19" s="156"/>
      <c r="I19" s="156"/>
    </row>
    <row r="20" spans="1:9" ht="20.45" customHeight="1">
      <c r="A20" s="27" t="s">
        <v>871</v>
      </c>
      <c r="B20" s="16" t="s">
        <v>858</v>
      </c>
      <c r="C20" s="16" t="s">
        <v>859</v>
      </c>
      <c r="D20" s="16" t="s">
        <v>872</v>
      </c>
      <c r="E20" s="26" t="s">
        <v>820</v>
      </c>
      <c r="F20" s="187" t="s">
        <v>864</v>
      </c>
      <c r="G20" s="26"/>
      <c r="H20" s="156"/>
      <c r="I20" s="156"/>
    </row>
    <row r="21" spans="1:9" ht="20.45" customHeight="1">
      <c r="A21" s="27" t="s">
        <v>873</v>
      </c>
      <c r="B21" s="16" t="s">
        <v>858</v>
      </c>
      <c r="C21" s="16" t="s">
        <v>859</v>
      </c>
      <c r="D21" s="16" t="s">
        <v>874</v>
      </c>
      <c r="E21" s="26" t="s">
        <v>820</v>
      </c>
      <c r="F21" s="187" t="s">
        <v>864</v>
      </c>
      <c r="G21" s="26"/>
      <c r="H21" s="156"/>
      <c r="I21" s="156"/>
    </row>
    <row r="22" spans="1:9" ht="20.45" customHeight="1">
      <c r="A22" s="27" t="s">
        <v>875</v>
      </c>
      <c r="B22" s="16" t="s">
        <v>858</v>
      </c>
      <c r="C22" s="16" t="s">
        <v>859</v>
      </c>
      <c r="D22" s="16" t="s">
        <v>876</v>
      </c>
      <c r="E22" s="26" t="s">
        <v>820</v>
      </c>
      <c r="F22" s="187" t="s">
        <v>864</v>
      </c>
      <c r="G22" s="26"/>
      <c r="H22" s="156"/>
      <c r="I22" s="156"/>
    </row>
    <row r="23" spans="1:9" ht="20.45" customHeight="1">
      <c r="A23" s="27" t="s">
        <v>877</v>
      </c>
      <c r="B23" s="16" t="s">
        <v>858</v>
      </c>
      <c r="C23" s="16" t="s">
        <v>859</v>
      </c>
      <c r="D23" s="16" t="s">
        <v>878</v>
      </c>
      <c r="E23" s="26" t="s">
        <v>820</v>
      </c>
      <c r="F23" s="187" t="s">
        <v>864</v>
      </c>
      <c r="G23" s="26"/>
      <c r="H23" s="156"/>
      <c r="I23" s="156"/>
    </row>
    <row r="24" spans="1:9" ht="20.45" customHeight="1">
      <c r="A24" s="27" t="s">
        <v>879</v>
      </c>
      <c r="B24" s="16" t="s">
        <v>858</v>
      </c>
      <c r="C24" s="16" t="s">
        <v>859</v>
      </c>
      <c r="D24" s="16" t="s">
        <v>880</v>
      </c>
      <c r="E24" s="26"/>
      <c r="F24" s="187"/>
      <c r="G24" s="26" t="s">
        <v>820</v>
      </c>
      <c r="H24" s="156" t="s">
        <v>881</v>
      </c>
      <c r="I24" s="156"/>
    </row>
    <row r="25" spans="1:9" ht="20.45" customHeight="1">
      <c r="A25" s="27" t="s">
        <v>882</v>
      </c>
      <c r="B25" s="16" t="s">
        <v>858</v>
      </c>
      <c r="C25" s="16" t="s">
        <v>859</v>
      </c>
      <c r="D25" s="16" t="s">
        <v>883</v>
      </c>
      <c r="E25" s="26"/>
      <c r="F25" s="187"/>
      <c r="G25" s="26" t="s">
        <v>820</v>
      </c>
      <c r="H25" s="156" t="s">
        <v>881</v>
      </c>
      <c r="I25" s="156"/>
    </row>
    <row r="26" spans="1:9" ht="20.45" customHeight="1">
      <c r="A26" s="27" t="s">
        <v>884</v>
      </c>
      <c r="B26" s="16" t="s">
        <v>858</v>
      </c>
      <c r="C26" s="16" t="s">
        <v>859</v>
      </c>
      <c r="D26" s="16" t="s">
        <v>885</v>
      </c>
      <c r="E26" s="26"/>
      <c r="F26" s="187"/>
      <c r="G26" s="26" t="s">
        <v>820</v>
      </c>
      <c r="H26" s="156" t="s">
        <v>881</v>
      </c>
      <c r="I26" s="156"/>
    </row>
    <row r="27" spans="1:9" ht="20.45" customHeight="1">
      <c r="A27" s="27" t="s">
        <v>886</v>
      </c>
      <c r="B27" s="16" t="s">
        <v>887</v>
      </c>
      <c r="C27" s="16" t="s">
        <v>888</v>
      </c>
      <c r="D27" s="16" t="s">
        <v>889</v>
      </c>
      <c r="E27" s="26" t="s">
        <v>813</v>
      </c>
      <c r="F27" s="187" t="s">
        <v>890</v>
      </c>
      <c r="G27" s="156" t="s">
        <v>855</v>
      </c>
      <c r="H27" s="156" t="s">
        <v>280</v>
      </c>
      <c r="I27" s="156" t="s">
        <v>843</v>
      </c>
    </row>
    <row r="28" spans="1:9" ht="20.45" customHeight="1">
      <c r="A28" s="27" t="s">
        <v>891</v>
      </c>
      <c r="B28" s="16" t="s">
        <v>887</v>
      </c>
      <c r="C28" s="16" t="s">
        <v>888</v>
      </c>
      <c r="D28" s="16" t="s">
        <v>889</v>
      </c>
      <c r="E28" s="26" t="s">
        <v>813</v>
      </c>
      <c r="F28" s="187" t="s">
        <v>892</v>
      </c>
      <c r="G28" s="156" t="s">
        <v>855</v>
      </c>
      <c r="H28" s="156" t="s">
        <v>280</v>
      </c>
      <c r="I28" s="156" t="s">
        <v>843</v>
      </c>
    </row>
    <row r="29" spans="1:9" ht="20.45" customHeight="1">
      <c r="A29" s="27" t="s">
        <v>893</v>
      </c>
      <c r="B29" s="16" t="s">
        <v>887</v>
      </c>
      <c r="C29" s="16" t="s">
        <v>894</v>
      </c>
      <c r="D29" s="16" t="s">
        <v>895</v>
      </c>
      <c r="E29" s="156" t="s">
        <v>896</v>
      </c>
      <c r="F29" s="187" t="s">
        <v>280</v>
      </c>
      <c r="G29" s="26" t="s">
        <v>813</v>
      </c>
      <c r="H29" s="156" t="s">
        <v>897</v>
      </c>
      <c r="I29" s="156" t="s">
        <v>830</v>
      </c>
    </row>
    <row r="30" spans="1:9" ht="20.45" customHeight="1">
      <c r="A30" s="27" t="s">
        <v>898</v>
      </c>
      <c r="B30" s="16" t="s">
        <v>887</v>
      </c>
      <c r="C30" s="16" t="s">
        <v>899</v>
      </c>
      <c r="D30" s="16" t="s">
        <v>900</v>
      </c>
      <c r="E30" s="26" t="s">
        <v>813</v>
      </c>
      <c r="F30" s="187" t="s">
        <v>901</v>
      </c>
      <c r="G30" s="26" t="s">
        <v>813</v>
      </c>
      <c r="H30" s="191" t="s">
        <v>902</v>
      </c>
      <c r="I30" s="156" t="s">
        <v>830</v>
      </c>
    </row>
    <row r="31" spans="1:9" ht="20.45" customHeight="1">
      <c r="A31" s="27" t="s">
        <v>903</v>
      </c>
      <c r="B31" s="16" t="s">
        <v>887</v>
      </c>
      <c r="C31" s="16" t="s">
        <v>904</v>
      </c>
      <c r="D31" s="16" t="s">
        <v>905</v>
      </c>
      <c r="E31" s="26" t="s">
        <v>820</v>
      </c>
      <c r="F31" s="187" t="s">
        <v>906</v>
      </c>
      <c r="G31" s="26" t="s">
        <v>820</v>
      </c>
      <c r="H31" s="156" t="s">
        <v>906</v>
      </c>
      <c r="I31" s="156" t="s">
        <v>830</v>
      </c>
    </row>
    <row r="32" spans="1:9" ht="20.45" customHeight="1">
      <c r="A32" s="27" t="s">
        <v>907</v>
      </c>
      <c r="B32" s="16" t="s">
        <v>887</v>
      </c>
      <c r="C32" s="16" t="s">
        <v>908</v>
      </c>
      <c r="D32" s="16" t="s">
        <v>909</v>
      </c>
      <c r="E32" s="26" t="s">
        <v>813</v>
      </c>
      <c r="F32" s="187" t="s">
        <v>910</v>
      </c>
      <c r="G32" s="26" t="s">
        <v>813</v>
      </c>
      <c r="H32" s="156" t="s">
        <v>910</v>
      </c>
      <c r="I32" s="156" t="s">
        <v>843</v>
      </c>
    </row>
    <row r="33" spans="1:9" ht="20.45" customHeight="1">
      <c r="A33" s="27" t="s">
        <v>911</v>
      </c>
      <c r="B33" s="16" t="s">
        <v>887</v>
      </c>
      <c r="C33" s="16" t="s">
        <v>908</v>
      </c>
      <c r="D33" s="16" t="s">
        <v>912</v>
      </c>
      <c r="E33" s="26" t="s">
        <v>813</v>
      </c>
      <c r="F33" s="187" t="s">
        <v>910</v>
      </c>
      <c r="G33" s="26" t="s">
        <v>813</v>
      </c>
      <c r="H33" s="156" t="s">
        <v>910</v>
      </c>
      <c r="I33" s="156" t="s">
        <v>843</v>
      </c>
    </row>
    <row r="34" spans="1:9" ht="20.45" customHeight="1">
      <c r="A34" s="27" t="s">
        <v>913</v>
      </c>
      <c r="B34" s="16" t="s">
        <v>914</v>
      </c>
      <c r="C34" s="16" t="s">
        <v>915</v>
      </c>
      <c r="D34" s="16" t="s">
        <v>916</v>
      </c>
      <c r="E34" s="156" t="s">
        <v>896</v>
      </c>
      <c r="F34" s="187"/>
      <c r="G34" s="26" t="s">
        <v>813</v>
      </c>
      <c r="H34" s="156" t="s">
        <v>917</v>
      </c>
      <c r="I34" s="156" t="s">
        <v>856</v>
      </c>
    </row>
    <row r="35" spans="1:9" ht="20.45" customHeight="1">
      <c r="A35" s="27" t="s">
        <v>918</v>
      </c>
      <c r="B35" s="16" t="s">
        <v>914</v>
      </c>
      <c r="C35" s="16" t="s">
        <v>915</v>
      </c>
      <c r="D35" s="16" t="s">
        <v>916</v>
      </c>
      <c r="E35" s="156" t="s">
        <v>896</v>
      </c>
      <c r="F35" s="187"/>
      <c r="G35" s="26" t="s">
        <v>813</v>
      </c>
      <c r="H35" s="156" t="s">
        <v>919</v>
      </c>
      <c r="I35" s="156" t="s">
        <v>856</v>
      </c>
    </row>
    <row r="36" spans="1:9" ht="20.45" customHeight="1">
      <c r="A36" s="27" t="s">
        <v>920</v>
      </c>
      <c r="B36" s="16" t="s">
        <v>914</v>
      </c>
      <c r="C36" s="16" t="s">
        <v>921</v>
      </c>
      <c r="D36" s="16" t="s">
        <v>922</v>
      </c>
      <c r="E36" s="156" t="s">
        <v>896</v>
      </c>
      <c r="F36" s="187"/>
      <c r="G36" s="26" t="s">
        <v>813</v>
      </c>
      <c r="H36" s="156" t="s">
        <v>923</v>
      </c>
      <c r="I36" s="156" t="s">
        <v>843</v>
      </c>
    </row>
    <row r="37" spans="1:9" ht="20.45" customHeight="1">
      <c r="A37" s="27" t="s">
        <v>924</v>
      </c>
      <c r="B37" s="16" t="s">
        <v>914</v>
      </c>
      <c r="C37" s="16" t="s">
        <v>925</v>
      </c>
      <c r="D37" s="16"/>
      <c r="E37" s="26" t="s">
        <v>813</v>
      </c>
      <c r="F37" s="187" t="s">
        <v>926</v>
      </c>
      <c r="G37" s="26" t="s">
        <v>813</v>
      </c>
      <c r="H37" s="156" t="s">
        <v>926</v>
      </c>
      <c r="I37" s="156" t="s">
        <v>927</v>
      </c>
    </row>
    <row r="38" spans="1:9" ht="20.45" customHeight="1">
      <c r="A38" s="27" t="s">
        <v>928</v>
      </c>
      <c r="B38" s="16" t="s">
        <v>929</v>
      </c>
      <c r="C38" s="16" t="s">
        <v>930</v>
      </c>
      <c r="D38" s="16" t="s">
        <v>931</v>
      </c>
      <c r="E38" s="26" t="s">
        <v>820</v>
      </c>
      <c r="F38" s="187" t="s">
        <v>932</v>
      </c>
      <c r="G38" s="26"/>
      <c r="H38" s="156"/>
      <c r="I38" s="156" t="s">
        <v>843</v>
      </c>
    </row>
    <row r="39" spans="1:9" ht="20.45" customHeight="1">
      <c r="A39" s="27" t="s">
        <v>933</v>
      </c>
      <c r="B39" s="16" t="s">
        <v>934</v>
      </c>
      <c r="C39" s="16" t="s">
        <v>935</v>
      </c>
      <c r="D39" s="16" t="s">
        <v>936</v>
      </c>
      <c r="E39" s="26" t="s">
        <v>820</v>
      </c>
      <c r="F39" s="187"/>
      <c r="G39" s="156" t="s">
        <v>855</v>
      </c>
      <c r="H39" s="156"/>
      <c r="I39" s="156"/>
    </row>
    <row r="40" spans="1:9" ht="20.45" customHeight="1">
      <c r="A40" s="27" t="s">
        <v>937</v>
      </c>
      <c r="B40" s="18" t="s">
        <v>934</v>
      </c>
      <c r="C40" s="18" t="s">
        <v>938</v>
      </c>
      <c r="D40" s="18" t="s">
        <v>939</v>
      </c>
      <c r="E40" s="156" t="s">
        <v>896</v>
      </c>
      <c r="F40" s="187"/>
      <c r="G40" s="26" t="s">
        <v>813</v>
      </c>
      <c r="H40" s="156" t="s">
        <v>940</v>
      </c>
      <c r="I40" s="156" t="s">
        <v>843</v>
      </c>
    </row>
    <row r="41" spans="1:9" ht="20.45" customHeight="1">
      <c r="A41" s="27" t="s">
        <v>941</v>
      </c>
      <c r="B41" s="18" t="s">
        <v>942</v>
      </c>
      <c r="C41" s="18" t="s">
        <v>943</v>
      </c>
      <c r="D41" s="18"/>
      <c r="E41" s="26"/>
      <c r="F41" s="187"/>
      <c r="G41" s="26" t="s">
        <v>813</v>
      </c>
      <c r="H41" s="156" t="s">
        <v>944</v>
      </c>
      <c r="I41" s="156" t="s">
        <v>843</v>
      </c>
    </row>
    <row r="42" spans="1:9" ht="20.45" customHeight="1">
      <c r="A42" s="27" t="s">
        <v>945</v>
      </c>
      <c r="B42" s="18" t="s">
        <v>942</v>
      </c>
      <c r="C42" s="18" t="s">
        <v>943</v>
      </c>
      <c r="D42" s="18"/>
      <c r="E42" s="26"/>
      <c r="F42" s="187"/>
      <c r="G42" s="26" t="s">
        <v>813</v>
      </c>
      <c r="H42" s="156" t="s">
        <v>946</v>
      </c>
      <c r="I42" s="156" t="s">
        <v>843</v>
      </c>
    </row>
    <row r="43" spans="1:9" ht="20.45" customHeight="1">
      <c r="A43" s="27" t="s">
        <v>947</v>
      </c>
      <c r="B43" s="18" t="s">
        <v>942</v>
      </c>
      <c r="C43" s="18" t="s">
        <v>943</v>
      </c>
      <c r="D43" s="18"/>
      <c r="E43" s="26"/>
      <c r="F43" s="187"/>
      <c r="G43" s="26" t="s">
        <v>820</v>
      </c>
      <c r="H43" s="156"/>
      <c r="I43" s="156" t="s">
        <v>843</v>
      </c>
    </row>
    <row r="44" spans="1:9" ht="20.45" customHeight="1">
      <c r="A44" s="27" t="s">
        <v>948</v>
      </c>
      <c r="B44" s="18" t="s">
        <v>942</v>
      </c>
      <c r="C44" s="18" t="s">
        <v>943</v>
      </c>
      <c r="D44" s="18"/>
      <c r="E44" s="26"/>
      <c r="F44" s="187"/>
      <c r="G44" s="26" t="s">
        <v>820</v>
      </c>
      <c r="H44" s="156"/>
      <c r="I44" s="156" t="s">
        <v>843</v>
      </c>
    </row>
    <row r="45" spans="1:9" ht="20.45" customHeight="1">
      <c r="A45" s="27" t="s">
        <v>949</v>
      </c>
      <c r="B45" s="18" t="s">
        <v>942</v>
      </c>
      <c r="C45" s="18" t="s">
        <v>943</v>
      </c>
      <c r="D45" s="19"/>
      <c r="E45" s="26"/>
      <c r="F45" s="187"/>
      <c r="G45" s="26" t="s">
        <v>813</v>
      </c>
      <c r="H45" s="156" t="s">
        <v>950</v>
      </c>
      <c r="I45" s="156" t="s">
        <v>843</v>
      </c>
    </row>
    <row r="46" spans="1:9" ht="20.45" customHeight="1">
      <c r="A46" s="27" t="s">
        <v>951</v>
      </c>
      <c r="B46" s="18" t="s">
        <v>942</v>
      </c>
      <c r="C46" s="18" t="s">
        <v>943</v>
      </c>
      <c r="D46" s="18"/>
      <c r="E46" s="26"/>
      <c r="F46" s="187"/>
      <c r="G46" s="26" t="s">
        <v>820</v>
      </c>
      <c r="H46" s="156"/>
      <c r="I46" s="156" t="s">
        <v>843</v>
      </c>
    </row>
    <row r="47" spans="1:9" ht="20.45" customHeight="1">
      <c r="A47" s="27" t="s">
        <v>952</v>
      </c>
      <c r="B47" s="18" t="s">
        <v>942</v>
      </c>
      <c r="C47" s="18" t="s">
        <v>943</v>
      </c>
      <c r="D47" s="18"/>
      <c r="E47" s="26"/>
      <c r="F47" s="187"/>
      <c r="G47" s="26" t="s">
        <v>820</v>
      </c>
      <c r="H47" s="156"/>
      <c r="I47" s="156" t="s">
        <v>843</v>
      </c>
    </row>
    <row r="48" spans="1:9" ht="20.45" customHeight="1">
      <c r="A48" s="27" t="s">
        <v>953</v>
      </c>
      <c r="B48" s="16" t="s">
        <v>942</v>
      </c>
      <c r="C48" s="16" t="s">
        <v>943</v>
      </c>
      <c r="D48" s="16"/>
      <c r="E48" s="26"/>
      <c r="F48" s="187"/>
      <c r="G48" s="26" t="s">
        <v>820</v>
      </c>
      <c r="H48" s="156"/>
      <c r="I48" s="156" t="s">
        <v>843</v>
      </c>
    </row>
    <row r="49" spans="1:9" ht="20.45" customHeight="1">
      <c r="A49" s="27" t="s">
        <v>954</v>
      </c>
      <c r="B49" s="16" t="s">
        <v>942</v>
      </c>
      <c r="C49" s="16" t="s">
        <v>943</v>
      </c>
      <c r="D49" s="16"/>
      <c r="E49" s="26"/>
      <c r="F49" s="187"/>
      <c r="G49" s="26" t="s">
        <v>820</v>
      </c>
      <c r="H49" s="156"/>
      <c r="I49" s="156" t="s">
        <v>843</v>
      </c>
    </row>
    <row r="50" spans="1:9" ht="20.45" customHeight="1">
      <c r="A50" s="27" t="s">
        <v>955</v>
      </c>
      <c r="B50" s="16" t="s">
        <v>942</v>
      </c>
      <c r="C50" s="16" t="s">
        <v>943</v>
      </c>
      <c r="D50" s="16"/>
      <c r="E50" s="26"/>
      <c r="F50" s="187"/>
      <c r="G50" s="26" t="s">
        <v>813</v>
      </c>
      <c r="H50" s="156" t="s">
        <v>950</v>
      </c>
      <c r="I50" s="156" t="s">
        <v>843</v>
      </c>
    </row>
    <row r="51" spans="1:9" ht="20.45" customHeight="1">
      <c r="A51" s="27" t="s">
        <v>956</v>
      </c>
      <c r="B51" s="16" t="s">
        <v>942</v>
      </c>
      <c r="C51" s="16" t="s">
        <v>943</v>
      </c>
      <c r="D51" s="16"/>
      <c r="E51" s="26"/>
      <c r="F51" s="187"/>
      <c r="G51" s="26" t="s">
        <v>813</v>
      </c>
      <c r="H51" s="156" t="s">
        <v>950</v>
      </c>
      <c r="I51" s="156" t="s">
        <v>843</v>
      </c>
    </row>
    <row r="52" spans="1:9" ht="20.45" customHeight="1">
      <c r="A52" s="27" t="s">
        <v>957</v>
      </c>
      <c r="B52" s="16" t="s">
        <v>942</v>
      </c>
      <c r="C52" s="16" t="s">
        <v>943</v>
      </c>
      <c r="D52" s="16"/>
      <c r="E52" s="26"/>
      <c r="F52" s="187"/>
      <c r="G52" s="26" t="s">
        <v>820</v>
      </c>
      <c r="H52" s="156"/>
      <c r="I52" s="156" t="s">
        <v>843</v>
      </c>
    </row>
    <row r="53" spans="1:9" ht="20.45" customHeight="1">
      <c r="A53" s="27" t="s">
        <v>958</v>
      </c>
      <c r="B53" s="16" t="s">
        <v>959</v>
      </c>
      <c r="C53" s="16" t="s">
        <v>960</v>
      </c>
      <c r="D53" s="16" t="s">
        <v>961</v>
      </c>
      <c r="E53" s="26" t="s">
        <v>820</v>
      </c>
      <c r="F53" s="187"/>
      <c r="G53" s="156" t="s">
        <v>855</v>
      </c>
      <c r="H53" s="156"/>
      <c r="I53" s="156" t="s">
        <v>843</v>
      </c>
    </row>
    <row r="54" spans="1:9" ht="20.45" customHeight="1">
      <c r="A54" s="27" t="s">
        <v>962</v>
      </c>
      <c r="B54" s="16" t="s">
        <v>959</v>
      </c>
      <c r="C54" s="16" t="s">
        <v>960</v>
      </c>
      <c r="D54" s="16" t="s">
        <v>961</v>
      </c>
      <c r="E54" s="26" t="s">
        <v>813</v>
      </c>
      <c r="F54" s="187" t="s">
        <v>963</v>
      </c>
      <c r="G54" s="156" t="s">
        <v>855</v>
      </c>
      <c r="H54" s="156"/>
      <c r="I54" s="156" t="s">
        <v>843</v>
      </c>
    </row>
    <row r="55" spans="1:9" ht="20.45" customHeight="1">
      <c r="A55" s="27" t="s">
        <v>964</v>
      </c>
      <c r="B55" s="16" t="s">
        <v>959</v>
      </c>
      <c r="C55" s="16" t="s">
        <v>965</v>
      </c>
      <c r="D55" s="16" t="s">
        <v>966</v>
      </c>
      <c r="E55" s="26" t="s">
        <v>813</v>
      </c>
      <c r="F55" s="187" t="s">
        <v>963</v>
      </c>
      <c r="G55" s="156" t="s">
        <v>855</v>
      </c>
      <c r="H55" s="156"/>
      <c r="I55" s="156" t="s">
        <v>843</v>
      </c>
    </row>
    <row r="56" spans="1:9" ht="20.45" customHeight="1">
      <c r="A56" s="27" t="s">
        <v>967</v>
      </c>
      <c r="B56" s="16" t="s">
        <v>959</v>
      </c>
      <c r="C56" s="16" t="s">
        <v>965</v>
      </c>
      <c r="D56" s="16" t="s">
        <v>968</v>
      </c>
      <c r="E56" s="26" t="s">
        <v>820</v>
      </c>
      <c r="F56" s="187"/>
      <c r="G56" s="156" t="s">
        <v>855</v>
      </c>
      <c r="H56" s="156"/>
      <c r="I56" s="156" t="s">
        <v>927</v>
      </c>
    </row>
    <row r="57" spans="1:9" ht="20.45" customHeight="1">
      <c r="A57" s="27" t="s">
        <v>969</v>
      </c>
      <c r="B57" s="16" t="s">
        <v>959</v>
      </c>
      <c r="C57" s="16" t="s">
        <v>970</v>
      </c>
      <c r="D57" s="16"/>
      <c r="E57" s="156" t="s">
        <v>896</v>
      </c>
      <c r="F57" s="187"/>
      <c r="G57" s="26" t="s">
        <v>820</v>
      </c>
      <c r="H57" s="156"/>
      <c r="I57" s="156" t="s">
        <v>971</v>
      </c>
    </row>
    <row r="58" spans="1:9" ht="20.45" customHeight="1">
      <c r="A58" s="27" t="s">
        <v>972</v>
      </c>
      <c r="B58" s="16" t="s">
        <v>959</v>
      </c>
      <c r="C58" s="16" t="s">
        <v>973</v>
      </c>
      <c r="D58" s="16"/>
      <c r="E58" s="156" t="s">
        <v>896</v>
      </c>
      <c r="F58" s="187"/>
      <c r="G58" s="26" t="s">
        <v>813</v>
      </c>
      <c r="H58" s="156" t="s">
        <v>974</v>
      </c>
      <c r="I58" s="156" t="s">
        <v>843</v>
      </c>
    </row>
    <row r="59" spans="1:9" ht="20.45" customHeight="1">
      <c r="A59" s="27" t="s">
        <v>975</v>
      </c>
      <c r="B59" s="17" t="s">
        <v>976</v>
      </c>
      <c r="C59" s="17" t="s">
        <v>977</v>
      </c>
      <c r="D59" s="17" t="s">
        <v>978</v>
      </c>
      <c r="E59" s="26" t="s">
        <v>813</v>
      </c>
      <c r="F59" s="187" t="s">
        <v>979</v>
      </c>
      <c r="G59" s="26" t="s">
        <v>813</v>
      </c>
      <c r="H59" s="156" t="s">
        <v>979</v>
      </c>
      <c r="I59" s="156" t="s">
        <v>980</v>
      </c>
    </row>
    <row r="60" spans="1:9" ht="20.45" customHeight="1">
      <c r="A60" s="27" t="s">
        <v>981</v>
      </c>
      <c r="B60" s="17" t="s">
        <v>982</v>
      </c>
      <c r="C60" s="17" t="s">
        <v>983</v>
      </c>
      <c r="D60" s="17" t="s">
        <v>984</v>
      </c>
      <c r="E60" s="156" t="s">
        <v>896</v>
      </c>
      <c r="F60" s="187"/>
      <c r="G60" s="26" t="s">
        <v>813</v>
      </c>
      <c r="H60" s="156" t="s">
        <v>985</v>
      </c>
      <c r="I60" s="156" t="s">
        <v>843</v>
      </c>
    </row>
    <row r="61" spans="1:9" ht="20.45" customHeight="1">
      <c r="A61" s="27" t="s">
        <v>986</v>
      </c>
      <c r="B61" s="17" t="s">
        <v>982</v>
      </c>
      <c r="C61" s="17" t="s">
        <v>987</v>
      </c>
      <c r="D61" s="17" t="s">
        <v>988</v>
      </c>
      <c r="E61" s="156" t="s">
        <v>896</v>
      </c>
      <c r="F61" s="187"/>
      <c r="G61" s="26" t="s">
        <v>813</v>
      </c>
      <c r="H61" s="156" t="s">
        <v>989</v>
      </c>
      <c r="I61" s="156" t="s">
        <v>843</v>
      </c>
    </row>
    <row r="62" spans="1:9" ht="20.45" customHeight="1">
      <c r="A62" s="27" t="s">
        <v>990</v>
      </c>
      <c r="B62" s="17" t="s">
        <v>982</v>
      </c>
      <c r="C62" s="17" t="s">
        <v>987</v>
      </c>
      <c r="D62" s="17" t="s">
        <v>988</v>
      </c>
      <c r="E62" s="156" t="s">
        <v>896</v>
      </c>
      <c r="F62" s="187"/>
      <c r="G62" s="26" t="s">
        <v>813</v>
      </c>
      <c r="H62" s="156" t="s">
        <v>989</v>
      </c>
      <c r="I62" s="156" t="s">
        <v>843</v>
      </c>
    </row>
    <row r="63" spans="1:9" ht="20.45" customHeight="1">
      <c r="A63" s="27" t="s">
        <v>991</v>
      </c>
      <c r="B63" s="17" t="s">
        <v>982</v>
      </c>
      <c r="C63" s="17" t="s">
        <v>987</v>
      </c>
      <c r="D63" s="17" t="s">
        <v>988</v>
      </c>
      <c r="E63" s="156" t="s">
        <v>896</v>
      </c>
      <c r="F63" s="187"/>
      <c r="G63" s="26" t="s">
        <v>813</v>
      </c>
      <c r="H63" s="156" t="s">
        <v>989</v>
      </c>
      <c r="I63" s="156" t="s">
        <v>843</v>
      </c>
    </row>
    <row r="64" spans="1:9" ht="20.45" customHeight="1">
      <c r="A64" s="27" t="s">
        <v>992</v>
      </c>
      <c r="B64" s="17" t="s">
        <v>982</v>
      </c>
      <c r="C64" s="17" t="s">
        <v>987</v>
      </c>
      <c r="D64" s="17" t="s">
        <v>988</v>
      </c>
      <c r="E64" s="156" t="s">
        <v>896</v>
      </c>
      <c r="F64" s="187"/>
      <c r="G64" s="26" t="s">
        <v>813</v>
      </c>
      <c r="H64" s="156" t="s">
        <v>989</v>
      </c>
      <c r="I64" s="156" t="s">
        <v>843</v>
      </c>
    </row>
    <row r="65" spans="1:9" ht="20.45" customHeight="1">
      <c r="A65" s="27" t="s">
        <v>993</v>
      </c>
      <c r="B65" s="17" t="s">
        <v>982</v>
      </c>
      <c r="C65" s="17" t="s">
        <v>965</v>
      </c>
      <c r="D65" s="17" t="s">
        <v>994</v>
      </c>
      <c r="E65" s="26" t="s">
        <v>820</v>
      </c>
      <c r="F65" s="187"/>
      <c r="G65" s="156" t="s">
        <v>855</v>
      </c>
      <c r="H65" s="156"/>
      <c r="I65" s="156" t="s">
        <v>843</v>
      </c>
    </row>
    <row r="66" spans="1:9" ht="20.45" customHeight="1">
      <c r="A66" s="27" t="s">
        <v>995</v>
      </c>
      <c r="B66" s="17" t="s">
        <v>982</v>
      </c>
      <c r="C66" s="17" t="s">
        <v>965</v>
      </c>
      <c r="D66" s="17" t="s">
        <v>994</v>
      </c>
      <c r="E66" s="156" t="s">
        <v>896</v>
      </c>
      <c r="F66" s="187"/>
      <c r="G66" s="26" t="s">
        <v>820</v>
      </c>
      <c r="H66" s="156"/>
      <c r="I66" s="156" t="s">
        <v>843</v>
      </c>
    </row>
    <row r="67" spans="1:9" ht="20.45" customHeight="1">
      <c r="A67" s="27" t="s">
        <v>996</v>
      </c>
      <c r="B67" s="17" t="s">
        <v>982</v>
      </c>
      <c r="C67" s="17" t="s">
        <v>921</v>
      </c>
      <c r="D67" s="17" t="s">
        <v>997</v>
      </c>
      <c r="E67" s="26" t="s">
        <v>813</v>
      </c>
      <c r="F67" s="187" t="s">
        <v>998</v>
      </c>
      <c r="G67" s="156" t="s">
        <v>855</v>
      </c>
      <c r="H67" s="156"/>
      <c r="I67" s="156" t="s">
        <v>980</v>
      </c>
    </row>
    <row r="68" spans="1:9" ht="20.45" customHeight="1">
      <c r="A68" s="27" t="s">
        <v>999</v>
      </c>
      <c r="B68" s="17" t="s">
        <v>982</v>
      </c>
      <c r="C68" s="17" t="s">
        <v>1000</v>
      </c>
      <c r="D68" s="17" t="s">
        <v>1001</v>
      </c>
      <c r="E68" s="156" t="s">
        <v>896</v>
      </c>
      <c r="F68" s="187"/>
      <c r="G68" s="26" t="s">
        <v>813</v>
      </c>
      <c r="H68" s="156" t="s">
        <v>1002</v>
      </c>
      <c r="I68" s="156" t="s">
        <v>856</v>
      </c>
    </row>
    <row r="69" spans="1:9" ht="20.45" customHeight="1">
      <c r="A69" s="27" t="s">
        <v>1003</v>
      </c>
      <c r="B69" s="17" t="s">
        <v>982</v>
      </c>
      <c r="C69" s="17" t="s">
        <v>1000</v>
      </c>
      <c r="D69" s="17" t="s">
        <v>1001</v>
      </c>
      <c r="E69" s="26" t="s">
        <v>813</v>
      </c>
      <c r="F69" s="187" t="s">
        <v>1002</v>
      </c>
      <c r="G69" s="26" t="s">
        <v>813</v>
      </c>
      <c r="H69" s="156" t="s">
        <v>1002</v>
      </c>
      <c r="I69" s="156" t="s">
        <v>856</v>
      </c>
    </row>
    <row r="70" spans="1:9" ht="20.45" customHeight="1">
      <c r="A70" s="27" t="s">
        <v>1004</v>
      </c>
      <c r="B70" s="17" t="s">
        <v>1005</v>
      </c>
      <c r="C70" s="17" t="s">
        <v>970</v>
      </c>
      <c r="D70" s="17" t="s">
        <v>1006</v>
      </c>
      <c r="E70" s="26" t="s">
        <v>820</v>
      </c>
      <c r="F70" s="187"/>
      <c r="G70" s="26" t="s">
        <v>820</v>
      </c>
      <c r="H70" s="156"/>
      <c r="I70" s="156" t="s">
        <v>843</v>
      </c>
    </row>
    <row r="71" spans="1:9" ht="20.45" customHeight="1">
      <c r="A71" s="27" t="s">
        <v>1007</v>
      </c>
      <c r="B71" s="17" t="s">
        <v>1005</v>
      </c>
      <c r="C71" s="17" t="s">
        <v>1008</v>
      </c>
      <c r="D71" s="17" t="s">
        <v>1009</v>
      </c>
      <c r="E71" s="26" t="s">
        <v>813</v>
      </c>
      <c r="F71" s="187" t="s">
        <v>1010</v>
      </c>
      <c r="G71" s="26" t="s">
        <v>813</v>
      </c>
      <c r="H71" s="156" t="s">
        <v>1010</v>
      </c>
      <c r="I71" s="156" t="s">
        <v>843</v>
      </c>
    </row>
    <row r="72" spans="1:9" ht="20.45" customHeight="1">
      <c r="A72" s="27" t="s">
        <v>1011</v>
      </c>
      <c r="B72" s="16" t="s">
        <v>1012</v>
      </c>
      <c r="C72" s="16" t="s">
        <v>1013</v>
      </c>
      <c r="D72" s="16" t="s">
        <v>1014</v>
      </c>
      <c r="E72" s="26" t="s">
        <v>813</v>
      </c>
      <c r="F72" s="187"/>
      <c r="G72" s="26" t="s">
        <v>813</v>
      </c>
      <c r="H72" s="156"/>
      <c r="I72" s="156" t="s">
        <v>927</v>
      </c>
    </row>
    <row r="73" spans="1:9" ht="20.45" customHeight="1">
      <c r="A73" s="27" t="s">
        <v>1015</v>
      </c>
      <c r="B73" s="17" t="s">
        <v>1016</v>
      </c>
      <c r="C73" s="17" t="s">
        <v>1017</v>
      </c>
      <c r="D73" s="17" t="s">
        <v>1018</v>
      </c>
      <c r="E73" s="26" t="s">
        <v>813</v>
      </c>
      <c r="F73" s="187"/>
      <c r="G73" s="26" t="s">
        <v>813</v>
      </c>
      <c r="H73" s="156"/>
      <c r="I73" s="156" t="s">
        <v>843</v>
      </c>
    </row>
    <row r="74" spans="1:9" ht="20.45" customHeight="1">
      <c r="A74" s="27" t="s">
        <v>1019</v>
      </c>
      <c r="B74" s="17" t="s">
        <v>1016</v>
      </c>
      <c r="C74" s="17" t="s">
        <v>1017</v>
      </c>
      <c r="D74" s="17" t="s">
        <v>1018</v>
      </c>
      <c r="E74" s="26" t="s">
        <v>813</v>
      </c>
      <c r="F74" s="187"/>
      <c r="G74" s="26" t="s">
        <v>813</v>
      </c>
      <c r="H74" s="156"/>
      <c r="I74" s="156" t="s">
        <v>843</v>
      </c>
    </row>
    <row r="75" spans="1:9" ht="20.45" customHeight="1">
      <c r="A75" s="27" t="s">
        <v>1020</v>
      </c>
      <c r="B75" s="16" t="s">
        <v>1021</v>
      </c>
      <c r="C75" s="16" t="s">
        <v>1022</v>
      </c>
      <c r="D75" s="16" t="s">
        <v>1023</v>
      </c>
      <c r="E75" s="26" t="s">
        <v>813</v>
      </c>
      <c r="F75" s="187" t="s">
        <v>1024</v>
      </c>
      <c r="G75" s="26" t="s">
        <v>813</v>
      </c>
      <c r="H75" s="191" t="s">
        <v>1025</v>
      </c>
      <c r="I75" s="156"/>
    </row>
    <row r="76" spans="1:9" ht="20.45" customHeight="1">
      <c r="A76" s="27" t="s">
        <v>1026</v>
      </c>
      <c r="B76" s="16" t="s">
        <v>1021</v>
      </c>
      <c r="C76" s="16" t="s">
        <v>1022</v>
      </c>
      <c r="D76" s="16" t="s">
        <v>1027</v>
      </c>
      <c r="E76" s="26" t="s">
        <v>813</v>
      </c>
      <c r="F76" s="187" t="s">
        <v>1028</v>
      </c>
      <c r="G76" s="26" t="s">
        <v>813</v>
      </c>
      <c r="H76" s="156" t="s">
        <v>1028</v>
      </c>
      <c r="I76" s="156"/>
    </row>
    <row r="77" spans="1:9" ht="20.45" customHeight="1">
      <c r="A77" s="27" t="s">
        <v>1029</v>
      </c>
      <c r="B77" s="16" t="s">
        <v>1021</v>
      </c>
      <c r="C77" s="16" t="s">
        <v>1022</v>
      </c>
      <c r="D77" s="16" t="s">
        <v>1030</v>
      </c>
      <c r="E77" s="26" t="s">
        <v>813</v>
      </c>
      <c r="F77" s="187" t="s">
        <v>1031</v>
      </c>
      <c r="G77" s="26" t="s">
        <v>813</v>
      </c>
      <c r="H77" s="156" t="s">
        <v>1031</v>
      </c>
      <c r="I77" s="156"/>
    </row>
    <row r="78" spans="1:9" ht="20.45" customHeight="1">
      <c r="A78" s="27" t="s">
        <v>1032</v>
      </c>
      <c r="B78" s="16" t="s">
        <v>1021</v>
      </c>
      <c r="C78" s="16" t="s">
        <v>1022</v>
      </c>
      <c r="D78" s="16" t="s">
        <v>1033</v>
      </c>
      <c r="E78" s="26" t="s">
        <v>813</v>
      </c>
      <c r="F78" s="187" t="s">
        <v>1034</v>
      </c>
      <c r="G78" s="26" t="s">
        <v>813</v>
      </c>
      <c r="H78" s="156" t="s">
        <v>1034</v>
      </c>
      <c r="I78" s="156"/>
    </row>
    <row r="79" spans="1:9" ht="20.45" customHeight="1">
      <c r="A79" s="27" t="s">
        <v>1035</v>
      </c>
      <c r="B79" s="16" t="s">
        <v>1021</v>
      </c>
      <c r="C79" s="16" t="s">
        <v>1022</v>
      </c>
      <c r="D79" s="16" t="s">
        <v>1036</v>
      </c>
      <c r="E79" s="26" t="s">
        <v>813</v>
      </c>
      <c r="F79" s="187" t="s">
        <v>1037</v>
      </c>
      <c r="G79" s="26" t="s">
        <v>813</v>
      </c>
      <c r="H79" s="156" t="s">
        <v>1037</v>
      </c>
      <c r="I79" s="156"/>
    </row>
    <row r="80" spans="1:9" ht="20.45" customHeight="1">
      <c r="A80" s="27" t="s">
        <v>1038</v>
      </c>
      <c r="B80" s="16" t="s">
        <v>1021</v>
      </c>
      <c r="C80" s="16" t="s">
        <v>1022</v>
      </c>
      <c r="D80" s="16" t="s">
        <v>1039</v>
      </c>
      <c r="E80" s="26" t="s">
        <v>813</v>
      </c>
      <c r="F80" s="187" t="s">
        <v>1040</v>
      </c>
      <c r="G80" s="156" t="s">
        <v>855</v>
      </c>
      <c r="H80" s="156"/>
      <c r="I80" s="156"/>
    </row>
    <row r="81" spans="1:9" ht="20.45" customHeight="1">
      <c r="A81" s="27" t="s">
        <v>1041</v>
      </c>
      <c r="B81" s="16" t="s">
        <v>1042</v>
      </c>
      <c r="C81" s="16" t="s">
        <v>1043</v>
      </c>
      <c r="D81" s="16" t="s">
        <v>1044</v>
      </c>
      <c r="E81" s="26" t="s">
        <v>813</v>
      </c>
      <c r="F81" s="187" t="s">
        <v>1045</v>
      </c>
      <c r="G81" s="26" t="s">
        <v>813</v>
      </c>
      <c r="H81" s="156" t="s">
        <v>1045</v>
      </c>
      <c r="I81" s="156" t="s">
        <v>856</v>
      </c>
    </row>
    <row r="82" spans="1:9" ht="20.45" customHeight="1">
      <c r="A82" s="27" t="s">
        <v>1046</v>
      </c>
      <c r="B82" s="16" t="s">
        <v>1042</v>
      </c>
      <c r="C82" s="16" t="s">
        <v>1043</v>
      </c>
      <c r="D82" s="16" t="s">
        <v>1047</v>
      </c>
      <c r="E82" s="26" t="s">
        <v>813</v>
      </c>
      <c r="F82" s="187" t="s">
        <v>1045</v>
      </c>
      <c r="G82" s="26" t="s">
        <v>813</v>
      </c>
      <c r="H82" s="156" t="s">
        <v>1045</v>
      </c>
      <c r="I82" s="156" t="s">
        <v>856</v>
      </c>
    </row>
    <row r="83" spans="1:9" ht="20.45" customHeight="1">
      <c r="A83" s="27" t="s">
        <v>1048</v>
      </c>
      <c r="B83" s="16" t="s">
        <v>1042</v>
      </c>
      <c r="C83" s="16" t="s">
        <v>1043</v>
      </c>
      <c r="D83" s="16" t="s">
        <v>1049</v>
      </c>
      <c r="E83" s="26" t="s">
        <v>813</v>
      </c>
      <c r="F83" s="187" t="s">
        <v>1045</v>
      </c>
      <c r="G83" s="26" t="s">
        <v>813</v>
      </c>
      <c r="H83" s="156" t="s">
        <v>1045</v>
      </c>
      <c r="I83" s="156" t="s">
        <v>856</v>
      </c>
    </row>
    <row r="84" spans="1:9" ht="20.45" customHeight="1">
      <c r="A84" s="27" t="s">
        <v>1050</v>
      </c>
      <c r="B84" s="16" t="s">
        <v>1042</v>
      </c>
      <c r="C84" s="16" t="s">
        <v>1043</v>
      </c>
      <c r="D84" s="16" t="s">
        <v>1051</v>
      </c>
      <c r="E84" s="26" t="s">
        <v>813</v>
      </c>
      <c r="F84" s="187" t="s">
        <v>1052</v>
      </c>
      <c r="G84" s="26" t="s">
        <v>813</v>
      </c>
      <c r="H84" s="156" t="s">
        <v>1053</v>
      </c>
      <c r="I84" s="156" t="s">
        <v>843</v>
      </c>
    </row>
    <row r="85" spans="1:9" ht="20.45" customHeight="1">
      <c r="A85" s="27" t="s">
        <v>1054</v>
      </c>
      <c r="B85" s="16" t="s">
        <v>1042</v>
      </c>
      <c r="C85" s="16" t="s">
        <v>1055</v>
      </c>
      <c r="D85" s="16" t="s">
        <v>1056</v>
      </c>
      <c r="E85" s="26" t="s">
        <v>813</v>
      </c>
      <c r="F85" s="187" t="s">
        <v>1057</v>
      </c>
      <c r="G85" s="26" t="s">
        <v>813</v>
      </c>
      <c r="H85" s="156" t="s">
        <v>1057</v>
      </c>
      <c r="I85" s="156" t="s">
        <v>843</v>
      </c>
    </row>
    <row r="86" spans="1:9" ht="20.45" customHeight="1">
      <c r="A86" s="27" t="s">
        <v>1058</v>
      </c>
      <c r="B86" s="16" t="s">
        <v>1042</v>
      </c>
      <c r="C86" s="16" t="s">
        <v>1059</v>
      </c>
      <c r="D86" s="16" t="s">
        <v>1060</v>
      </c>
      <c r="E86" s="26" t="s">
        <v>820</v>
      </c>
      <c r="F86" s="187" t="s">
        <v>1061</v>
      </c>
      <c r="G86" s="26" t="s">
        <v>820</v>
      </c>
      <c r="H86" s="156" t="s">
        <v>1061</v>
      </c>
      <c r="I86" s="156"/>
    </row>
    <row r="87" spans="1:9" ht="20.45" customHeight="1">
      <c r="A87" s="27" t="s">
        <v>1062</v>
      </c>
      <c r="B87" s="16" t="s">
        <v>1042</v>
      </c>
      <c r="C87" s="16" t="s">
        <v>1059</v>
      </c>
      <c r="D87" s="16" t="s">
        <v>1063</v>
      </c>
      <c r="E87" s="26" t="s">
        <v>813</v>
      </c>
      <c r="F87" s="187" t="s">
        <v>1061</v>
      </c>
      <c r="G87" s="26" t="s">
        <v>813</v>
      </c>
      <c r="H87" s="156" t="s">
        <v>1061</v>
      </c>
      <c r="I87" s="156"/>
    </row>
    <row r="88" spans="1:9" ht="20.45" customHeight="1">
      <c r="A88" s="27" t="s">
        <v>1064</v>
      </c>
      <c r="B88" s="16" t="s">
        <v>1042</v>
      </c>
      <c r="C88" s="16" t="s">
        <v>1059</v>
      </c>
      <c r="D88" s="16" t="s">
        <v>1065</v>
      </c>
      <c r="E88" s="26" t="s">
        <v>813</v>
      </c>
      <c r="F88" s="187" t="s">
        <v>1061</v>
      </c>
      <c r="G88" s="26" t="s">
        <v>813</v>
      </c>
      <c r="H88" s="156" t="s">
        <v>1061</v>
      </c>
      <c r="I88" s="156"/>
    </row>
    <row r="89" spans="1:9" ht="20.45" customHeight="1">
      <c r="A89" s="27" t="s">
        <v>1066</v>
      </c>
      <c r="B89" s="16" t="s">
        <v>1042</v>
      </c>
      <c r="C89" s="16" t="s">
        <v>1067</v>
      </c>
      <c r="D89" s="16" t="s">
        <v>828</v>
      </c>
      <c r="E89" s="156" t="s">
        <v>896</v>
      </c>
      <c r="F89" s="187"/>
      <c r="G89" s="26" t="s">
        <v>820</v>
      </c>
      <c r="H89" s="156" t="s">
        <v>1068</v>
      </c>
      <c r="I89" s="156"/>
    </row>
    <row r="90" spans="1:9" ht="20.45" customHeight="1">
      <c r="A90" s="27" t="s">
        <v>1069</v>
      </c>
      <c r="B90" s="16" t="s">
        <v>1042</v>
      </c>
      <c r="C90" s="16" t="s">
        <v>1067</v>
      </c>
      <c r="D90" s="16" t="s">
        <v>1070</v>
      </c>
      <c r="E90" s="26" t="s">
        <v>813</v>
      </c>
      <c r="F90" s="187" t="s">
        <v>1071</v>
      </c>
      <c r="G90" s="26" t="s">
        <v>813</v>
      </c>
      <c r="H90" s="156" t="s">
        <v>1071</v>
      </c>
      <c r="I90" s="156"/>
    </row>
    <row r="91" spans="1:9" ht="20.45" customHeight="1">
      <c r="A91" s="27" t="s">
        <v>1072</v>
      </c>
      <c r="B91" s="16" t="s">
        <v>1042</v>
      </c>
      <c r="C91" s="16" t="s">
        <v>1067</v>
      </c>
      <c r="D91" s="16" t="s">
        <v>1073</v>
      </c>
      <c r="E91" s="26" t="s">
        <v>813</v>
      </c>
      <c r="F91" s="187" t="s">
        <v>1074</v>
      </c>
      <c r="G91" s="26" t="s">
        <v>813</v>
      </c>
      <c r="H91" s="156" t="s">
        <v>1074</v>
      </c>
      <c r="I91" s="156"/>
    </row>
    <row r="92" spans="1:9" ht="20.45" customHeight="1">
      <c r="A92" s="27" t="s">
        <v>1075</v>
      </c>
      <c r="B92" s="16" t="s">
        <v>1042</v>
      </c>
      <c r="C92" s="16" t="s">
        <v>1067</v>
      </c>
      <c r="D92" s="16" t="s">
        <v>1073</v>
      </c>
      <c r="E92" s="26" t="s">
        <v>813</v>
      </c>
      <c r="F92" s="187" t="s">
        <v>1045</v>
      </c>
      <c r="G92" s="26" t="s">
        <v>813</v>
      </c>
      <c r="H92" s="156" t="s">
        <v>1045</v>
      </c>
      <c r="I92" s="156"/>
    </row>
    <row r="93" spans="1:9" ht="20.45" customHeight="1">
      <c r="A93" s="27" t="s">
        <v>1076</v>
      </c>
      <c r="B93" s="16" t="s">
        <v>1042</v>
      </c>
      <c r="C93" s="16" t="s">
        <v>1067</v>
      </c>
      <c r="D93" s="16" t="s">
        <v>1077</v>
      </c>
      <c r="E93" s="26" t="s">
        <v>813</v>
      </c>
      <c r="F93" s="187" t="s">
        <v>1045</v>
      </c>
      <c r="G93" s="26" t="s">
        <v>813</v>
      </c>
      <c r="H93" s="156" t="s">
        <v>1045</v>
      </c>
      <c r="I93" s="156" t="s">
        <v>856</v>
      </c>
    </row>
    <row r="94" spans="1:9" ht="20.45" customHeight="1">
      <c r="A94" s="27" t="s">
        <v>1078</v>
      </c>
      <c r="B94" s="16" t="s">
        <v>1042</v>
      </c>
      <c r="C94" s="16" t="s">
        <v>1067</v>
      </c>
      <c r="D94" s="16" t="s">
        <v>1079</v>
      </c>
      <c r="E94" s="26" t="s">
        <v>813</v>
      </c>
      <c r="F94" s="187" t="s">
        <v>1045</v>
      </c>
      <c r="G94" s="26" t="s">
        <v>813</v>
      </c>
      <c r="H94" s="156" t="s">
        <v>1045</v>
      </c>
      <c r="I94" s="156" t="s">
        <v>856</v>
      </c>
    </row>
    <row r="95" spans="1:9" ht="20.45" customHeight="1">
      <c r="A95" s="27" t="s">
        <v>1080</v>
      </c>
      <c r="B95" s="16" t="s">
        <v>1042</v>
      </c>
      <c r="C95" s="16" t="s">
        <v>1067</v>
      </c>
      <c r="D95" s="16" t="s">
        <v>1081</v>
      </c>
      <c r="E95" s="26" t="s">
        <v>813</v>
      </c>
      <c r="F95" s="187" t="s">
        <v>1045</v>
      </c>
      <c r="G95" s="26" t="s">
        <v>813</v>
      </c>
      <c r="H95" s="156" t="s">
        <v>1045</v>
      </c>
      <c r="I95" s="156" t="s">
        <v>856</v>
      </c>
    </row>
    <row r="96" spans="1:9" ht="20.45" customHeight="1">
      <c r="A96" s="27" t="s">
        <v>1082</v>
      </c>
      <c r="B96" s="17" t="s">
        <v>1042</v>
      </c>
      <c r="C96" s="17" t="s">
        <v>1067</v>
      </c>
      <c r="D96" s="17" t="s">
        <v>1083</v>
      </c>
      <c r="E96" s="26" t="s">
        <v>813</v>
      </c>
      <c r="F96" s="187" t="s">
        <v>1045</v>
      </c>
      <c r="G96" s="26" t="s">
        <v>813</v>
      </c>
      <c r="H96" s="156" t="s">
        <v>1045</v>
      </c>
      <c r="I96" s="156" t="s">
        <v>856</v>
      </c>
    </row>
    <row r="97" spans="1:9" ht="20.45" customHeight="1">
      <c r="A97" s="27" t="s">
        <v>1084</v>
      </c>
      <c r="B97" s="16" t="s">
        <v>1042</v>
      </c>
      <c r="C97" s="16" t="s">
        <v>1067</v>
      </c>
      <c r="D97" s="16" t="s">
        <v>1085</v>
      </c>
      <c r="E97" s="156" t="s">
        <v>896</v>
      </c>
      <c r="F97" s="187" t="s">
        <v>1061</v>
      </c>
      <c r="G97" s="26" t="s">
        <v>813</v>
      </c>
      <c r="H97" s="156" t="s">
        <v>1061</v>
      </c>
      <c r="I97" s="156"/>
    </row>
    <row r="98" spans="1:9" ht="20.45" customHeight="1">
      <c r="A98" s="27" t="s">
        <v>1086</v>
      </c>
      <c r="B98" s="16" t="s">
        <v>1042</v>
      </c>
      <c r="C98" s="16" t="s">
        <v>1059</v>
      </c>
      <c r="D98" s="16" t="s">
        <v>1087</v>
      </c>
      <c r="E98" s="156" t="s">
        <v>896</v>
      </c>
      <c r="F98" s="187"/>
      <c r="G98" s="26" t="s">
        <v>813</v>
      </c>
      <c r="H98" s="156" t="s">
        <v>1088</v>
      </c>
      <c r="I98" s="156"/>
    </row>
    <row r="99" spans="1:9" ht="20.45" customHeight="1">
      <c r="A99" s="27" t="s">
        <v>1089</v>
      </c>
      <c r="B99" s="16" t="s">
        <v>1042</v>
      </c>
      <c r="C99" s="16" t="s">
        <v>1059</v>
      </c>
      <c r="D99" s="16" t="s">
        <v>1090</v>
      </c>
      <c r="E99" s="156" t="s">
        <v>896</v>
      </c>
      <c r="F99" s="187"/>
      <c r="G99" s="26" t="s">
        <v>813</v>
      </c>
      <c r="H99" s="156" t="s">
        <v>1091</v>
      </c>
      <c r="I99" s="156" t="s">
        <v>843</v>
      </c>
    </row>
    <row r="100" spans="1:9" ht="20.45" customHeight="1">
      <c r="A100" s="27" t="s">
        <v>1092</v>
      </c>
      <c r="B100" s="16" t="s">
        <v>1042</v>
      </c>
      <c r="C100" s="16" t="s">
        <v>1059</v>
      </c>
      <c r="D100" s="16" t="s">
        <v>1093</v>
      </c>
      <c r="E100" s="156" t="s">
        <v>896</v>
      </c>
      <c r="F100" s="187"/>
      <c r="G100" s="26" t="s">
        <v>813</v>
      </c>
      <c r="H100" s="156" t="s">
        <v>1094</v>
      </c>
      <c r="I100" s="156" t="s">
        <v>843</v>
      </c>
    </row>
    <row r="101" spans="1:9" ht="20.45" customHeight="1">
      <c r="A101" s="27" t="s">
        <v>1095</v>
      </c>
      <c r="B101" s="16" t="s">
        <v>1096</v>
      </c>
      <c r="C101" s="16" t="s">
        <v>1097</v>
      </c>
      <c r="D101" s="16" t="s">
        <v>1098</v>
      </c>
      <c r="E101" s="26" t="s">
        <v>813</v>
      </c>
      <c r="F101" s="187" t="s">
        <v>1099</v>
      </c>
      <c r="G101" s="26" t="s">
        <v>813</v>
      </c>
      <c r="H101" s="156" t="s">
        <v>1099</v>
      </c>
      <c r="I101" s="156"/>
    </row>
    <row r="102" spans="1:9" ht="20.45" customHeight="1">
      <c r="A102" s="27" t="s">
        <v>1100</v>
      </c>
      <c r="B102" s="16" t="s">
        <v>1101</v>
      </c>
      <c r="C102" s="16" t="s">
        <v>1102</v>
      </c>
      <c r="D102" s="16" t="s">
        <v>1103</v>
      </c>
      <c r="E102" s="26" t="s">
        <v>813</v>
      </c>
      <c r="F102" s="187" t="s">
        <v>1104</v>
      </c>
      <c r="G102" s="156" t="s">
        <v>855</v>
      </c>
      <c r="H102" s="156"/>
      <c r="I102" s="156" t="s">
        <v>843</v>
      </c>
    </row>
    <row r="103" spans="1:9" ht="20.45" customHeight="1">
      <c r="A103" s="27" t="s">
        <v>1105</v>
      </c>
      <c r="B103" s="16" t="s">
        <v>1101</v>
      </c>
      <c r="C103" s="16" t="s">
        <v>1102</v>
      </c>
      <c r="D103" s="16" t="s">
        <v>1103</v>
      </c>
      <c r="E103" s="26" t="s">
        <v>813</v>
      </c>
      <c r="F103" s="187" t="s">
        <v>1104</v>
      </c>
      <c r="G103" s="156" t="s">
        <v>855</v>
      </c>
      <c r="H103" s="156"/>
      <c r="I103" s="156" t="s">
        <v>843</v>
      </c>
    </row>
    <row r="104" spans="1:9" ht="20.45" customHeight="1">
      <c r="A104" s="27" t="s">
        <v>1106</v>
      </c>
      <c r="B104" s="17" t="s">
        <v>1101</v>
      </c>
      <c r="C104" s="17" t="s">
        <v>1102</v>
      </c>
      <c r="D104" s="17" t="s">
        <v>1103</v>
      </c>
      <c r="E104" s="26" t="s">
        <v>813</v>
      </c>
      <c r="F104" s="187" t="s">
        <v>1104</v>
      </c>
      <c r="G104" s="156" t="s">
        <v>855</v>
      </c>
      <c r="H104" s="156"/>
      <c r="I104" s="156" t="s">
        <v>843</v>
      </c>
    </row>
    <row r="105" spans="1:9" ht="20.45" customHeight="1">
      <c r="A105" s="27" t="s">
        <v>1107</v>
      </c>
      <c r="B105" s="17" t="s">
        <v>1101</v>
      </c>
      <c r="C105" s="17" t="s">
        <v>1102</v>
      </c>
      <c r="D105" s="17" t="s">
        <v>1103</v>
      </c>
      <c r="E105" s="26" t="s">
        <v>813</v>
      </c>
      <c r="F105" s="187" t="s">
        <v>1104</v>
      </c>
      <c r="G105" s="156" t="s">
        <v>855</v>
      </c>
      <c r="H105" s="156"/>
      <c r="I105" s="156" t="s">
        <v>843</v>
      </c>
    </row>
    <row r="106" spans="1:9" ht="20.45" customHeight="1">
      <c r="A106" s="27" t="s">
        <v>1108</v>
      </c>
      <c r="B106" s="17" t="s">
        <v>1101</v>
      </c>
      <c r="C106" s="17" t="s">
        <v>1102</v>
      </c>
      <c r="D106" s="17" t="s">
        <v>1103</v>
      </c>
      <c r="E106" s="26" t="s">
        <v>813</v>
      </c>
      <c r="F106" s="187" t="s">
        <v>1104</v>
      </c>
      <c r="G106" s="156" t="s">
        <v>855</v>
      </c>
      <c r="H106" s="156"/>
      <c r="I106" s="156" t="s">
        <v>843</v>
      </c>
    </row>
    <row r="107" spans="1:9" ht="20.45" customHeight="1">
      <c r="A107" s="27" t="s">
        <v>1109</v>
      </c>
      <c r="B107" s="17" t="s">
        <v>1101</v>
      </c>
      <c r="C107" s="17" t="s">
        <v>1102</v>
      </c>
      <c r="D107" s="17" t="s">
        <v>1103</v>
      </c>
      <c r="E107" s="26" t="s">
        <v>813</v>
      </c>
      <c r="F107" s="187" t="s">
        <v>1104</v>
      </c>
      <c r="G107" s="156" t="s">
        <v>855</v>
      </c>
      <c r="H107" s="156"/>
      <c r="I107" s="156" t="s">
        <v>843</v>
      </c>
    </row>
    <row r="108" spans="1:9" ht="20.45" customHeight="1">
      <c r="A108" s="27" t="s">
        <v>1110</v>
      </c>
      <c r="B108" s="17" t="s">
        <v>1101</v>
      </c>
      <c r="C108" s="17" t="s">
        <v>1102</v>
      </c>
      <c r="D108" s="17" t="s">
        <v>1103</v>
      </c>
      <c r="E108" s="26" t="s">
        <v>813</v>
      </c>
      <c r="F108" s="187" t="s">
        <v>1104</v>
      </c>
      <c r="G108" s="156" t="s">
        <v>855</v>
      </c>
      <c r="H108" s="156"/>
      <c r="I108" s="156" t="s">
        <v>843</v>
      </c>
    </row>
    <row r="109" spans="1:9" ht="20.45" customHeight="1">
      <c r="A109" s="27" t="s">
        <v>1111</v>
      </c>
      <c r="B109" s="17" t="s">
        <v>1101</v>
      </c>
      <c r="C109" s="17" t="s">
        <v>1102</v>
      </c>
      <c r="D109" s="17" t="s">
        <v>1103</v>
      </c>
      <c r="E109" s="26" t="s">
        <v>813</v>
      </c>
      <c r="F109" s="187" t="s">
        <v>1104</v>
      </c>
      <c r="G109" s="156" t="s">
        <v>855</v>
      </c>
      <c r="H109" s="156"/>
      <c r="I109" s="156" t="s">
        <v>843</v>
      </c>
    </row>
    <row r="110" spans="1:9" ht="20.45" customHeight="1">
      <c r="A110" s="27" t="s">
        <v>1112</v>
      </c>
      <c r="B110" s="17" t="s">
        <v>1101</v>
      </c>
      <c r="C110" s="17" t="s">
        <v>1102</v>
      </c>
      <c r="D110" s="17" t="s">
        <v>1113</v>
      </c>
      <c r="E110" s="26" t="s">
        <v>813</v>
      </c>
      <c r="F110" s="187" t="s">
        <v>1114</v>
      </c>
      <c r="G110" s="156" t="s">
        <v>855</v>
      </c>
      <c r="H110" s="156"/>
      <c r="I110" s="156" t="s">
        <v>843</v>
      </c>
    </row>
    <row r="111" spans="1:9" ht="20.45" customHeight="1">
      <c r="A111" s="27" t="s">
        <v>1115</v>
      </c>
      <c r="B111" s="17" t="s">
        <v>1101</v>
      </c>
      <c r="C111" s="17" t="s">
        <v>1102</v>
      </c>
      <c r="D111" s="17" t="s">
        <v>1116</v>
      </c>
      <c r="E111" s="26" t="s">
        <v>813</v>
      </c>
      <c r="F111" s="187" t="s">
        <v>1117</v>
      </c>
      <c r="G111" s="156" t="s">
        <v>855</v>
      </c>
      <c r="H111" s="156"/>
      <c r="I111" s="156" t="s">
        <v>843</v>
      </c>
    </row>
    <row r="112" spans="1:9" ht="20.45" customHeight="1">
      <c r="A112" s="27" t="s">
        <v>1118</v>
      </c>
      <c r="B112" s="17" t="s">
        <v>1101</v>
      </c>
      <c r="C112" s="17" t="s">
        <v>1102</v>
      </c>
      <c r="D112" s="17" t="s">
        <v>1119</v>
      </c>
      <c r="E112" s="156" t="s">
        <v>896</v>
      </c>
      <c r="F112" s="187"/>
      <c r="G112" s="26" t="s">
        <v>813</v>
      </c>
      <c r="H112" s="156" t="s">
        <v>1120</v>
      </c>
      <c r="I112" s="156" t="s">
        <v>843</v>
      </c>
    </row>
    <row r="113" spans="1:9" ht="20.45" customHeight="1">
      <c r="A113" s="27" t="s">
        <v>1121</v>
      </c>
      <c r="B113" s="17" t="s">
        <v>1101</v>
      </c>
      <c r="C113" s="17" t="s">
        <v>1102</v>
      </c>
      <c r="D113" s="17" t="s">
        <v>1122</v>
      </c>
      <c r="E113" s="156" t="s">
        <v>896</v>
      </c>
      <c r="F113" s="187"/>
      <c r="G113" s="26" t="s">
        <v>813</v>
      </c>
      <c r="H113" s="156" t="s">
        <v>1123</v>
      </c>
      <c r="I113" s="156" t="s">
        <v>843</v>
      </c>
    </row>
    <row r="114" spans="1:9" ht="20.45" customHeight="1">
      <c r="A114" s="27" t="s">
        <v>1124</v>
      </c>
      <c r="B114" s="17" t="s">
        <v>1101</v>
      </c>
      <c r="C114" s="17" t="s">
        <v>1102</v>
      </c>
      <c r="D114" s="17" t="s">
        <v>1125</v>
      </c>
      <c r="E114" s="156" t="s">
        <v>896</v>
      </c>
      <c r="F114" s="187"/>
      <c r="G114" s="26" t="s">
        <v>813</v>
      </c>
      <c r="H114" s="156" t="s">
        <v>1126</v>
      </c>
      <c r="I114" s="156" t="s">
        <v>843</v>
      </c>
    </row>
    <row r="115" spans="1:9" ht="20.45" customHeight="1">
      <c r="A115" s="27" t="s">
        <v>1127</v>
      </c>
      <c r="B115" s="17" t="s">
        <v>1128</v>
      </c>
      <c r="C115" s="17" t="s">
        <v>1129</v>
      </c>
      <c r="D115" s="17" t="s">
        <v>1130</v>
      </c>
      <c r="E115" s="26" t="s">
        <v>820</v>
      </c>
      <c r="F115" s="187"/>
      <c r="G115" s="26"/>
      <c r="H115" s="156"/>
      <c r="I115" s="156" t="s">
        <v>843</v>
      </c>
    </row>
    <row r="116" spans="1:9" ht="20.45" customHeight="1">
      <c r="A116" s="27" t="s">
        <v>1131</v>
      </c>
      <c r="B116" s="17" t="s">
        <v>1128</v>
      </c>
      <c r="C116" s="17" t="s">
        <v>1129</v>
      </c>
      <c r="D116" s="17" t="s">
        <v>1132</v>
      </c>
      <c r="E116" s="26" t="s">
        <v>820</v>
      </c>
      <c r="F116" s="187"/>
      <c r="G116" s="26"/>
      <c r="H116" s="156"/>
      <c r="I116" s="156" t="s">
        <v>843</v>
      </c>
    </row>
    <row r="117" spans="1:9" ht="20.45" customHeight="1">
      <c r="A117" s="27" t="s">
        <v>1133</v>
      </c>
      <c r="B117" s="17" t="s">
        <v>1128</v>
      </c>
      <c r="C117" s="17" t="s">
        <v>1129</v>
      </c>
      <c r="D117" s="17" t="s">
        <v>1134</v>
      </c>
      <c r="E117" s="26" t="s">
        <v>820</v>
      </c>
      <c r="F117" s="187"/>
      <c r="G117" s="26"/>
      <c r="H117" s="156"/>
      <c r="I117" s="156" t="s">
        <v>843</v>
      </c>
    </row>
    <row r="118" spans="1:9" ht="20.45" customHeight="1">
      <c r="A118" s="27" t="s">
        <v>1135</v>
      </c>
      <c r="B118" s="17" t="s">
        <v>1128</v>
      </c>
      <c r="C118" s="17" t="s">
        <v>1129</v>
      </c>
      <c r="D118" s="17" t="s">
        <v>1136</v>
      </c>
      <c r="E118" s="26" t="s">
        <v>820</v>
      </c>
      <c r="F118" s="187"/>
      <c r="G118" s="26"/>
      <c r="H118" s="156"/>
      <c r="I118" s="156" t="s">
        <v>843</v>
      </c>
    </row>
    <row r="119" spans="1:9" ht="20.45" customHeight="1">
      <c r="A119" s="27" t="s">
        <v>1137</v>
      </c>
      <c r="B119" s="17" t="s">
        <v>1128</v>
      </c>
      <c r="C119" s="17" t="s">
        <v>1129</v>
      </c>
      <c r="D119" s="17" t="s">
        <v>1138</v>
      </c>
      <c r="E119" s="26" t="s">
        <v>820</v>
      </c>
      <c r="F119" s="187"/>
      <c r="G119" s="26"/>
      <c r="H119" s="156"/>
      <c r="I119" s="156" t="s">
        <v>843</v>
      </c>
    </row>
    <row r="120" spans="1:9" ht="20.45" customHeight="1">
      <c r="A120" s="27" t="s">
        <v>1139</v>
      </c>
      <c r="B120" s="16" t="s">
        <v>1128</v>
      </c>
      <c r="C120" s="16" t="s">
        <v>1129</v>
      </c>
      <c r="D120" s="16" t="s">
        <v>1140</v>
      </c>
      <c r="E120" s="26"/>
      <c r="F120" s="187"/>
      <c r="G120" s="26" t="s">
        <v>813</v>
      </c>
      <c r="H120" s="156" t="s">
        <v>1141</v>
      </c>
      <c r="I120" s="156" t="s">
        <v>843</v>
      </c>
    </row>
    <row r="121" spans="1:9" ht="20.45" customHeight="1">
      <c r="A121" s="27" t="s">
        <v>1142</v>
      </c>
      <c r="B121" s="16" t="s">
        <v>1128</v>
      </c>
      <c r="C121" s="16" t="s">
        <v>1129</v>
      </c>
      <c r="D121" s="16" t="s">
        <v>1143</v>
      </c>
      <c r="E121" s="26"/>
      <c r="F121" s="187"/>
      <c r="G121" s="26" t="s">
        <v>813</v>
      </c>
      <c r="H121" s="156" t="s">
        <v>1141</v>
      </c>
      <c r="I121" s="156" t="s">
        <v>843</v>
      </c>
    </row>
    <row r="122" spans="1:9" ht="20.45" customHeight="1">
      <c r="A122" s="27" t="s">
        <v>1144</v>
      </c>
      <c r="B122" s="16" t="s">
        <v>1128</v>
      </c>
      <c r="C122" s="16" t="s">
        <v>1129</v>
      </c>
      <c r="D122" s="16" t="s">
        <v>1145</v>
      </c>
      <c r="E122" s="26"/>
      <c r="F122" s="187"/>
      <c r="G122" s="26" t="s">
        <v>813</v>
      </c>
      <c r="H122" s="156" t="s">
        <v>1141</v>
      </c>
      <c r="I122" s="156" t="s">
        <v>843</v>
      </c>
    </row>
    <row r="123" spans="1:9" ht="20.45" customHeight="1">
      <c r="A123" s="27" t="s">
        <v>1146</v>
      </c>
      <c r="B123" s="16" t="s">
        <v>1128</v>
      </c>
      <c r="C123" s="16" t="s">
        <v>1147</v>
      </c>
      <c r="D123" s="16" t="s">
        <v>1148</v>
      </c>
      <c r="E123" s="26" t="s">
        <v>820</v>
      </c>
      <c r="F123" s="187"/>
      <c r="G123" s="26"/>
      <c r="H123" s="156"/>
      <c r="I123" s="156" t="s">
        <v>856</v>
      </c>
    </row>
    <row r="124" spans="1:9" ht="20.45" customHeight="1">
      <c r="A124" s="27" t="s">
        <v>1149</v>
      </c>
      <c r="B124" s="16" t="s">
        <v>1128</v>
      </c>
      <c r="C124" s="16" t="s">
        <v>1147</v>
      </c>
      <c r="D124" s="16" t="s">
        <v>1150</v>
      </c>
      <c r="E124" s="26" t="s">
        <v>820</v>
      </c>
      <c r="F124" s="187"/>
      <c r="G124" s="26"/>
      <c r="H124" s="156"/>
      <c r="I124" s="156" t="s">
        <v>856</v>
      </c>
    </row>
    <row r="125" spans="1:9" ht="20.45" customHeight="1">
      <c r="A125" s="27" t="s">
        <v>1151</v>
      </c>
      <c r="B125" s="16" t="s">
        <v>1152</v>
      </c>
      <c r="C125" s="16" t="s">
        <v>835</v>
      </c>
      <c r="D125" s="16"/>
      <c r="E125" s="26" t="s">
        <v>820</v>
      </c>
      <c r="F125" s="187" t="s">
        <v>1153</v>
      </c>
      <c r="G125" s="26" t="s">
        <v>820</v>
      </c>
      <c r="H125" s="156"/>
      <c r="I125" s="156"/>
    </row>
    <row r="126" spans="1:9" ht="20.45" customHeight="1">
      <c r="A126" s="27" t="s">
        <v>1154</v>
      </c>
      <c r="B126" s="16" t="s">
        <v>1155</v>
      </c>
      <c r="C126" s="16" t="s">
        <v>1156</v>
      </c>
      <c r="D126" s="16" t="s">
        <v>1157</v>
      </c>
      <c r="E126" s="26" t="s">
        <v>813</v>
      </c>
      <c r="F126" s="187" t="s">
        <v>1158</v>
      </c>
      <c r="G126" s="26"/>
      <c r="H126" s="156"/>
      <c r="I126" s="156"/>
    </row>
    <row r="127" spans="1:9" ht="20.45" customHeight="1">
      <c r="A127" s="27" t="s">
        <v>1159</v>
      </c>
      <c r="B127" s="16" t="s">
        <v>1155</v>
      </c>
      <c r="C127" s="16" t="s">
        <v>1160</v>
      </c>
      <c r="D127" s="16" t="s">
        <v>1161</v>
      </c>
      <c r="E127" s="26" t="s">
        <v>813</v>
      </c>
      <c r="F127" s="187" t="s">
        <v>1162</v>
      </c>
      <c r="G127" s="26" t="s">
        <v>813</v>
      </c>
      <c r="H127" s="156" t="s">
        <v>1162</v>
      </c>
      <c r="I127" s="156" t="s">
        <v>856</v>
      </c>
    </row>
    <row r="128" spans="1:9" ht="20.45" customHeight="1">
      <c r="A128" s="27" t="s">
        <v>1163</v>
      </c>
      <c r="B128" s="16" t="s">
        <v>1152</v>
      </c>
      <c r="C128" s="16" t="s">
        <v>827</v>
      </c>
      <c r="D128" s="16" t="s">
        <v>1164</v>
      </c>
      <c r="E128" s="26" t="s">
        <v>813</v>
      </c>
      <c r="F128" s="187" t="s">
        <v>1165</v>
      </c>
      <c r="G128" s="26" t="s">
        <v>813</v>
      </c>
      <c r="H128" s="156" t="s">
        <v>1165</v>
      </c>
      <c r="I128" s="156" t="s">
        <v>856</v>
      </c>
    </row>
    <row r="129" spans="1:9" ht="20.45" customHeight="1">
      <c r="A129" s="27" t="s">
        <v>1166</v>
      </c>
      <c r="B129" s="16" t="s">
        <v>1152</v>
      </c>
      <c r="C129" s="16" t="s">
        <v>811</v>
      </c>
      <c r="D129" s="16" t="s">
        <v>1167</v>
      </c>
      <c r="E129" s="26" t="s">
        <v>813</v>
      </c>
      <c r="F129" s="187" t="s">
        <v>1168</v>
      </c>
      <c r="G129" s="26"/>
      <c r="H129" s="156"/>
      <c r="I129" s="156" t="s">
        <v>856</v>
      </c>
    </row>
    <row r="130" spans="1:9" ht="20.45" customHeight="1">
      <c r="A130" s="27" t="s">
        <v>1169</v>
      </c>
      <c r="B130" s="16" t="s">
        <v>1152</v>
      </c>
      <c r="C130" s="16" t="s">
        <v>811</v>
      </c>
      <c r="D130" s="16" t="s">
        <v>1167</v>
      </c>
      <c r="E130" s="26"/>
      <c r="F130" s="187"/>
      <c r="G130" s="26" t="s">
        <v>813</v>
      </c>
      <c r="H130" s="156" t="s">
        <v>1168</v>
      </c>
      <c r="I130" s="156" t="s">
        <v>856</v>
      </c>
    </row>
    <row r="131" spans="1:9" ht="20.45" customHeight="1">
      <c r="A131" s="27" t="s">
        <v>1170</v>
      </c>
      <c r="B131" s="16" t="s">
        <v>1152</v>
      </c>
      <c r="C131" s="16" t="s">
        <v>1171</v>
      </c>
      <c r="D131" s="16" t="s">
        <v>1172</v>
      </c>
      <c r="E131" s="26" t="s">
        <v>820</v>
      </c>
      <c r="F131" s="187" t="s">
        <v>1173</v>
      </c>
      <c r="G131" s="26" t="s">
        <v>813</v>
      </c>
      <c r="H131" s="156" t="s">
        <v>1173</v>
      </c>
      <c r="I131" s="156" t="s">
        <v>856</v>
      </c>
    </row>
    <row r="132" spans="1:9" ht="20.45" customHeight="1">
      <c r="A132" s="27" t="s">
        <v>1174</v>
      </c>
      <c r="B132" s="16" t="s">
        <v>1152</v>
      </c>
      <c r="C132" s="16" t="s">
        <v>811</v>
      </c>
      <c r="D132" s="16" t="s">
        <v>1175</v>
      </c>
      <c r="E132" s="26" t="s">
        <v>813</v>
      </c>
      <c r="F132" s="187" t="s">
        <v>1176</v>
      </c>
      <c r="G132" s="26" t="s">
        <v>813</v>
      </c>
      <c r="H132" s="156" t="s">
        <v>1176</v>
      </c>
      <c r="I132" s="156" t="s">
        <v>856</v>
      </c>
    </row>
    <row r="133" spans="1:9" ht="20.45" customHeight="1">
      <c r="A133" s="27" t="s">
        <v>1177</v>
      </c>
      <c r="B133" s="16" t="s">
        <v>1155</v>
      </c>
      <c r="C133" s="16" t="s">
        <v>811</v>
      </c>
      <c r="D133" s="16" t="s">
        <v>1178</v>
      </c>
      <c r="E133" s="26" t="s">
        <v>813</v>
      </c>
      <c r="F133" s="187" t="s">
        <v>1179</v>
      </c>
      <c r="G133" s="26" t="s">
        <v>813</v>
      </c>
      <c r="H133" s="156" t="s">
        <v>1179</v>
      </c>
      <c r="I133" s="156" t="s">
        <v>856</v>
      </c>
    </row>
    <row r="134" spans="1:9" ht="20.45" customHeight="1">
      <c r="A134" s="27" t="s">
        <v>1180</v>
      </c>
      <c r="B134" s="16" t="s">
        <v>1155</v>
      </c>
      <c r="C134" s="16" t="s">
        <v>811</v>
      </c>
      <c r="D134" s="16" t="s">
        <v>1181</v>
      </c>
      <c r="E134" s="26" t="s">
        <v>813</v>
      </c>
      <c r="F134" s="187" t="s">
        <v>1179</v>
      </c>
      <c r="G134" s="26" t="s">
        <v>813</v>
      </c>
      <c r="H134" s="156" t="s">
        <v>1179</v>
      </c>
      <c r="I134" s="156" t="s">
        <v>856</v>
      </c>
    </row>
    <row r="135" spans="1:9" ht="20.45" customHeight="1">
      <c r="A135" s="27" t="s">
        <v>1182</v>
      </c>
      <c r="B135" s="16" t="s">
        <v>1152</v>
      </c>
      <c r="C135" s="16" t="s">
        <v>1183</v>
      </c>
      <c r="D135" s="16" t="s">
        <v>1178</v>
      </c>
      <c r="E135" s="26" t="s">
        <v>813</v>
      </c>
      <c r="F135" s="187" t="s">
        <v>1184</v>
      </c>
      <c r="G135" s="26" t="s">
        <v>813</v>
      </c>
      <c r="H135" s="156" t="s">
        <v>1185</v>
      </c>
      <c r="I135" s="156" t="s">
        <v>856</v>
      </c>
    </row>
    <row r="136" spans="1:9" ht="20.45" customHeight="1">
      <c r="A136" s="27" t="s">
        <v>1186</v>
      </c>
      <c r="B136" s="16" t="s">
        <v>1152</v>
      </c>
      <c r="C136" s="16" t="s">
        <v>1183</v>
      </c>
      <c r="D136" s="16" t="s">
        <v>1187</v>
      </c>
      <c r="E136" s="26" t="s">
        <v>813</v>
      </c>
      <c r="F136" s="187" t="s">
        <v>1185</v>
      </c>
      <c r="G136" s="26" t="s">
        <v>813</v>
      </c>
      <c r="H136" s="156" t="s">
        <v>1185</v>
      </c>
      <c r="I136" s="156" t="s">
        <v>856</v>
      </c>
    </row>
    <row r="137" spans="1:9" ht="20.45" customHeight="1">
      <c r="A137" s="27" t="s">
        <v>1188</v>
      </c>
      <c r="B137" s="16" t="s">
        <v>1189</v>
      </c>
      <c r="C137" s="16" t="s">
        <v>1190</v>
      </c>
      <c r="D137" s="16"/>
      <c r="E137" s="26" t="s">
        <v>813</v>
      </c>
      <c r="F137" s="187" t="s">
        <v>1191</v>
      </c>
      <c r="G137" s="26" t="s">
        <v>813</v>
      </c>
      <c r="H137" s="156" t="s">
        <v>1191</v>
      </c>
      <c r="I137" s="156" t="s">
        <v>843</v>
      </c>
    </row>
    <row r="138" spans="1:9" ht="20.45" customHeight="1">
      <c r="A138" s="27" t="s">
        <v>1192</v>
      </c>
      <c r="B138" s="16" t="s">
        <v>1189</v>
      </c>
      <c r="C138" s="16" t="s">
        <v>970</v>
      </c>
      <c r="D138" s="16"/>
      <c r="E138" s="26" t="s">
        <v>813</v>
      </c>
      <c r="F138" s="187" t="s">
        <v>1193</v>
      </c>
      <c r="G138" s="26" t="s">
        <v>813</v>
      </c>
      <c r="H138" s="156" t="s">
        <v>1193</v>
      </c>
      <c r="I138" s="156" t="s">
        <v>843</v>
      </c>
    </row>
    <row r="139" spans="1:9" ht="20.45" customHeight="1">
      <c r="A139" s="27" t="s">
        <v>1194</v>
      </c>
      <c r="B139" s="16" t="s">
        <v>1195</v>
      </c>
      <c r="C139" s="16" t="s">
        <v>1196</v>
      </c>
      <c r="D139" s="16" t="s">
        <v>1197</v>
      </c>
      <c r="E139" s="26" t="s">
        <v>820</v>
      </c>
      <c r="F139" s="187" t="s">
        <v>950</v>
      </c>
      <c r="G139" s="26" t="s">
        <v>820</v>
      </c>
      <c r="H139" s="156" t="s">
        <v>950</v>
      </c>
      <c r="I139" s="156" t="s">
        <v>843</v>
      </c>
    </row>
    <row r="140" spans="1:9" ht="20.45" customHeight="1">
      <c r="A140" s="27" t="s">
        <v>1198</v>
      </c>
      <c r="B140" s="16" t="s">
        <v>1199</v>
      </c>
      <c r="C140" s="16" t="s">
        <v>1200</v>
      </c>
      <c r="D140" s="16" t="s">
        <v>1201</v>
      </c>
      <c r="E140" s="26" t="s">
        <v>820</v>
      </c>
      <c r="F140" s="187" t="s">
        <v>950</v>
      </c>
      <c r="G140" s="26" t="s">
        <v>820</v>
      </c>
      <c r="H140" s="156" t="s">
        <v>950</v>
      </c>
      <c r="I140" s="156" t="s">
        <v>843</v>
      </c>
    </row>
    <row r="141" spans="1:9" ht="20.45" customHeight="1">
      <c r="A141" s="27" t="s">
        <v>1202</v>
      </c>
      <c r="B141" s="16" t="s">
        <v>1199</v>
      </c>
      <c r="C141" s="16" t="s">
        <v>1200</v>
      </c>
      <c r="D141" s="16" t="s">
        <v>1197</v>
      </c>
      <c r="E141" s="26" t="s">
        <v>813</v>
      </c>
      <c r="F141" s="187" t="s">
        <v>950</v>
      </c>
      <c r="G141" s="26" t="s">
        <v>813</v>
      </c>
      <c r="H141" s="156" t="s">
        <v>950</v>
      </c>
      <c r="I141" s="156" t="s">
        <v>843</v>
      </c>
    </row>
    <row r="142" spans="1:9" ht="20.45" customHeight="1">
      <c r="A142" s="27" t="s">
        <v>1203</v>
      </c>
      <c r="B142" s="16" t="s">
        <v>1199</v>
      </c>
      <c r="C142" s="16" t="s">
        <v>1200</v>
      </c>
      <c r="D142" s="16" t="s">
        <v>1201</v>
      </c>
      <c r="E142" s="26" t="s">
        <v>820</v>
      </c>
      <c r="F142" s="187" t="s">
        <v>950</v>
      </c>
      <c r="G142" s="26" t="s">
        <v>820</v>
      </c>
      <c r="H142" s="156" t="s">
        <v>950</v>
      </c>
      <c r="I142" s="156" t="s">
        <v>843</v>
      </c>
    </row>
    <row r="143" spans="1:9" ht="20.45" customHeight="1">
      <c r="A143" s="27" t="s">
        <v>1204</v>
      </c>
      <c r="B143" s="16" t="s">
        <v>1199</v>
      </c>
      <c r="C143" s="16" t="s">
        <v>1200</v>
      </c>
      <c r="D143" s="16" t="s">
        <v>1205</v>
      </c>
      <c r="E143" s="26" t="s">
        <v>820</v>
      </c>
      <c r="F143" s="187" t="s">
        <v>950</v>
      </c>
      <c r="G143" s="26" t="s">
        <v>820</v>
      </c>
      <c r="H143" s="156" t="s">
        <v>950</v>
      </c>
      <c r="I143" s="156" t="s">
        <v>843</v>
      </c>
    </row>
    <row r="144" spans="1:9" ht="20.45" customHeight="1">
      <c r="A144" s="27" t="s">
        <v>1206</v>
      </c>
      <c r="B144" s="16" t="s">
        <v>1199</v>
      </c>
      <c r="C144" s="16" t="s">
        <v>1200</v>
      </c>
      <c r="D144" s="16" t="s">
        <v>1205</v>
      </c>
      <c r="E144" s="26" t="s">
        <v>820</v>
      </c>
      <c r="F144" s="187" t="s">
        <v>1207</v>
      </c>
      <c r="G144" s="26" t="s">
        <v>820</v>
      </c>
      <c r="H144" s="156" t="s">
        <v>950</v>
      </c>
      <c r="I144" s="156" t="s">
        <v>843</v>
      </c>
    </row>
    <row r="145" spans="1:9" ht="20.45" customHeight="1">
      <c r="A145" s="27" t="s">
        <v>1208</v>
      </c>
      <c r="B145" s="16" t="s">
        <v>1199</v>
      </c>
      <c r="C145" s="16" t="s">
        <v>1200</v>
      </c>
      <c r="D145" s="16" t="s">
        <v>1205</v>
      </c>
      <c r="E145" s="26" t="s">
        <v>820</v>
      </c>
      <c r="F145" s="187" t="s">
        <v>950</v>
      </c>
      <c r="G145" s="26" t="s">
        <v>820</v>
      </c>
      <c r="H145" s="156" t="s">
        <v>950</v>
      </c>
      <c r="I145" s="156" t="s">
        <v>843</v>
      </c>
    </row>
    <row r="146" spans="1:9" ht="20.45" customHeight="1">
      <c r="A146" s="27" t="s">
        <v>1209</v>
      </c>
      <c r="B146" s="16" t="s">
        <v>1199</v>
      </c>
      <c r="C146" s="16" t="s">
        <v>1200</v>
      </c>
      <c r="D146" s="16" t="s">
        <v>1201</v>
      </c>
      <c r="E146" s="26" t="s">
        <v>813</v>
      </c>
      <c r="F146" s="187" t="s">
        <v>950</v>
      </c>
      <c r="G146" s="26" t="s">
        <v>813</v>
      </c>
      <c r="H146" s="156" t="s">
        <v>950</v>
      </c>
      <c r="I146" s="156" t="s">
        <v>843</v>
      </c>
    </row>
    <row r="147" spans="1:9" ht="20.45" customHeight="1">
      <c r="A147" s="27" t="s">
        <v>1210</v>
      </c>
      <c r="B147" s="16" t="s">
        <v>1199</v>
      </c>
      <c r="C147" s="16" t="s">
        <v>1200</v>
      </c>
      <c r="D147" s="16" t="s">
        <v>1205</v>
      </c>
      <c r="E147" s="26" t="s">
        <v>813</v>
      </c>
      <c r="F147" s="188" t="s">
        <v>1207</v>
      </c>
      <c r="G147" s="26" t="s">
        <v>813</v>
      </c>
      <c r="H147" s="156" t="s">
        <v>950</v>
      </c>
      <c r="I147" s="156" t="s">
        <v>843</v>
      </c>
    </row>
    <row r="148" spans="1:9" ht="20.45" customHeight="1">
      <c r="A148" s="27" t="s">
        <v>1211</v>
      </c>
      <c r="B148" s="16" t="s">
        <v>1195</v>
      </c>
      <c r="C148" s="16" t="s">
        <v>1196</v>
      </c>
      <c r="D148" s="16" t="s">
        <v>1201</v>
      </c>
      <c r="E148" s="26" t="s">
        <v>820</v>
      </c>
      <c r="F148" s="188" t="s">
        <v>1207</v>
      </c>
      <c r="G148" s="26" t="s">
        <v>820</v>
      </c>
      <c r="H148" s="156" t="s">
        <v>950</v>
      </c>
      <c r="I148" s="156" t="s">
        <v>843</v>
      </c>
    </row>
    <row r="149" spans="1:9" ht="20.45" customHeight="1">
      <c r="A149" s="27" t="s">
        <v>1212</v>
      </c>
      <c r="B149" s="16" t="s">
        <v>1213</v>
      </c>
      <c r="C149" s="16" t="s">
        <v>1214</v>
      </c>
      <c r="D149" s="16" t="s">
        <v>1215</v>
      </c>
      <c r="E149" s="26" t="s">
        <v>820</v>
      </c>
      <c r="F149" s="187"/>
      <c r="G149" s="26"/>
      <c r="H149" s="156"/>
      <c r="I149" s="156" t="s">
        <v>843</v>
      </c>
    </row>
    <row r="150" spans="1:9" ht="20.45" customHeight="1">
      <c r="A150" s="27" t="s">
        <v>1216</v>
      </c>
      <c r="B150" s="16" t="s">
        <v>1213</v>
      </c>
      <c r="C150" s="16" t="s">
        <v>1217</v>
      </c>
      <c r="D150" s="16"/>
      <c r="E150" s="26"/>
      <c r="F150" s="187"/>
      <c r="G150" s="26" t="s">
        <v>813</v>
      </c>
      <c r="H150" s="156" t="s">
        <v>1218</v>
      </c>
      <c r="I150" s="156" t="s">
        <v>927</v>
      </c>
    </row>
    <row r="151" spans="1:9" ht="20.45" customHeight="1">
      <c r="A151" s="27" t="s">
        <v>1219</v>
      </c>
      <c r="B151" s="16" t="s">
        <v>1213</v>
      </c>
      <c r="C151" s="16" t="s">
        <v>1220</v>
      </c>
      <c r="D151" s="16"/>
      <c r="E151" s="26" t="s">
        <v>820</v>
      </c>
      <c r="F151" s="187"/>
      <c r="G151" s="26"/>
      <c r="H151" s="156"/>
      <c r="I151" s="156" t="s">
        <v>1221</v>
      </c>
    </row>
    <row r="152" spans="1:9" ht="20.45" customHeight="1">
      <c r="A152" s="27" t="s">
        <v>1222</v>
      </c>
      <c r="B152" s="16" t="s">
        <v>1213</v>
      </c>
      <c r="C152" s="16" t="s">
        <v>1223</v>
      </c>
      <c r="D152" s="16" t="s">
        <v>1224</v>
      </c>
      <c r="E152" s="26" t="s">
        <v>813</v>
      </c>
      <c r="F152" s="187"/>
      <c r="G152" s="26"/>
      <c r="H152" s="156"/>
      <c r="I152" s="156"/>
    </row>
    <row r="153" spans="1:9" ht="20.45" customHeight="1">
      <c r="A153" s="27" t="s">
        <v>1225</v>
      </c>
      <c r="B153" s="16" t="s">
        <v>1213</v>
      </c>
      <c r="C153" s="16" t="s">
        <v>1223</v>
      </c>
      <c r="D153" s="16" t="s">
        <v>1224</v>
      </c>
      <c r="E153" s="26" t="s">
        <v>813</v>
      </c>
      <c r="F153" s="187"/>
      <c r="G153" s="26"/>
      <c r="H153" s="156"/>
      <c r="I153" s="156"/>
    </row>
    <row r="154" spans="1:9" ht="20.45" customHeight="1">
      <c r="A154" s="27" t="s">
        <v>1226</v>
      </c>
      <c r="B154" s="16" t="s">
        <v>1213</v>
      </c>
      <c r="C154" s="16" t="s">
        <v>1227</v>
      </c>
      <c r="D154" s="16" t="s">
        <v>1228</v>
      </c>
      <c r="E154" s="26"/>
      <c r="F154" s="187"/>
      <c r="G154" s="26" t="s">
        <v>813</v>
      </c>
      <c r="H154" s="156" t="s">
        <v>1229</v>
      </c>
      <c r="I154" s="156" t="s">
        <v>856</v>
      </c>
    </row>
    <row r="155" spans="1:9" ht="20.45" customHeight="1">
      <c r="A155" s="27" t="s">
        <v>1230</v>
      </c>
      <c r="B155" s="16" t="s">
        <v>1213</v>
      </c>
      <c r="C155" s="16" t="s">
        <v>1227</v>
      </c>
      <c r="D155" s="16" t="s">
        <v>1228</v>
      </c>
      <c r="E155" s="26"/>
      <c r="F155" s="187"/>
      <c r="G155" s="26" t="s">
        <v>813</v>
      </c>
      <c r="H155" s="156" t="s">
        <v>1229</v>
      </c>
      <c r="I155" s="156" t="s">
        <v>830</v>
      </c>
    </row>
    <row r="156" spans="1:9" ht="20.45" customHeight="1">
      <c r="A156" s="27" t="s">
        <v>1231</v>
      </c>
      <c r="B156" s="16" t="s">
        <v>1213</v>
      </c>
      <c r="C156" s="16" t="s">
        <v>1227</v>
      </c>
      <c r="D156" s="16" t="s">
        <v>1228</v>
      </c>
      <c r="E156" s="26"/>
      <c r="F156" s="187"/>
      <c r="G156" s="26" t="s">
        <v>813</v>
      </c>
      <c r="H156" s="156" t="s">
        <v>1229</v>
      </c>
      <c r="I156" s="156" t="s">
        <v>856</v>
      </c>
    </row>
    <row r="157" spans="1:9" ht="20.45" customHeight="1">
      <c r="A157" s="27" t="s">
        <v>1232</v>
      </c>
      <c r="B157" s="16" t="s">
        <v>1213</v>
      </c>
      <c r="C157" s="16" t="s">
        <v>1227</v>
      </c>
      <c r="D157" s="16" t="s">
        <v>1228</v>
      </c>
      <c r="E157" s="26"/>
      <c r="F157" s="187"/>
      <c r="G157" s="26" t="s">
        <v>813</v>
      </c>
      <c r="H157" s="156" t="s">
        <v>1229</v>
      </c>
      <c r="I157" s="156" t="s">
        <v>856</v>
      </c>
    </row>
    <row r="158" spans="1:9" ht="20.45" customHeight="1">
      <c r="A158" s="27" t="s">
        <v>1233</v>
      </c>
      <c r="B158" s="16" t="s">
        <v>1234</v>
      </c>
      <c r="C158" s="16" t="s">
        <v>1235</v>
      </c>
      <c r="D158" s="16" t="s">
        <v>1236</v>
      </c>
      <c r="E158" s="26" t="s">
        <v>813</v>
      </c>
      <c r="F158" s="187" t="s">
        <v>1237</v>
      </c>
      <c r="G158" s="26" t="s">
        <v>813</v>
      </c>
      <c r="H158" s="156" t="s">
        <v>1237</v>
      </c>
      <c r="I158" s="156" t="s">
        <v>843</v>
      </c>
    </row>
    <row r="159" spans="1:9" ht="20.45" customHeight="1">
      <c r="A159" s="27" t="s">
        <v>1238</v>
      </c>
      <c r="B159" s="16" t="s">
        <v>1234</v>
      </c>
      <c r="C159" s="16" t="s">
        <v>1235</v>
      </c>
      <c r="D159" s="159" t="s">
        <v>1239</v>
      </c>
      <c r="E159" s="26" t="s">
        <v>813</v>
      </c>
      <c r="F159" s="187" t="s">
        <v>1240</v>
      </c>
      <c r="G159" s="156" t="s">
        <v>265</v>
      </c>
      <c r="H159" s="156"/>
      <c r="I159" s="156" t="s">
        <v>843</v>
      </c>
    </row>
    <row r="160" spans="1:9" ht="20.45" customHeight="1">
      <c r="A160" s="27" t="s">
        <v>1241</v>
      </c>
      <c r="B160" s="16" t="s">
        <v>1234</v>
      </c>
      <c r="C160" s="16" t="s">
        <v>1235</v>
      </c>
      <c r="D160" s="16" t="s">
        <v>1242</v>
      </c>
      <c r="E160" s="156" t="s">
        <v>896</v>
      </c>
      <c r="F160" s="187"/>
      <c r="G160" s="26" t="s">
        <v>813</v>
      </c>
      <c r="H160" s="156" t="s">
        <v>1240</v>
      </c>
      <c r="I160" s="156" t="s">
        <v>843</v>
      </c>
    </row>
    <row r="161" spans="1:9" ht="20.45" customHeight="1">
      <c r="A161" s="27" t="s">
        <v>1243</v>
      </c>
      <c r="B161" s="16" t="s">
        <v>1234</v>
      </c>
      <c r="C161" s="16" t="s">
        <v>1235</v>
      </c>
      <c r="D161" s="16" t="s">
        <v>1239</v>
      </c>
      <c r="E161" s="26" t="s">
        <v>813</v>
      </c>
      <c r="F161" s="187" t="s">
        <v>1244</v>
      </c>
      <c r="G161" s="156" t="s">
        <v>855</v>
      </c>
      <c r="H161" s="156"/>
      <c r="I161" s="156" t="s">
        <v>843</v>
      </c>
    </row>
    <row r="162" spans="1:9" ht="20.45" customHeight="1">
      <c r="A162" s="27" t="s">
        <v>1245</v>
      </c>
      <c r="B162" s="16" t="s">
        <v>1234</v>
      </c>
      <c r="C162" s="16" t="s">
        <v>1235</v>
      </c>
      <c r="D162" s="16" t="s">
        <v>1242</v>
      </c>
      <c r="E162" s="156" t="s">
        <v>896</v>
      </c>
      <c r="F162" s="187"/>
      <c r="G162" s="26" t="s">
        <v>813</v>
      </c>
      <c r="H162" s="156" t="s">
        <v>1244</v>
      </c>
      <c r="I162" s="156" t="s">
        <v>843</v>
      </c>
    </row>
    <row r="163" spans="1:9" ht="20.45" customHeight="1">
      <c r="A163" s="27" t="s">
        <v>1246</v>
      </c>
      <c r="B163" s="16" t="s">
        <v>1234</v>
      </c>
      <c r="C163" s="16" t="s">
        <v>1235</v>
      </c>
      <c r="D163" s="16" t="s">
        <v>1247</v>
      </c>
      <c r="E163" s="26" t="s">
        <v>820</v>
      </c>
      <c r="F163" s="187" t="s">
        <v>1248</v>
      </c>
      <c r="G163" s="156" t="s">
        <v>265</v>
      </c>
      <c r="H163" s="156"/>
      <c r="I163" s="156" t="s">
        <v>843</v>
      </c>
    </row>
    <row r="164" spans="1:9" ht="20.45" customHeight="1">
      <c r="A164" s="27" t="s">
        <v>1249</v>
      </c>
      <c r="B164" s="16" t="s">
        <v>1234</v>
      </c>
      <c r="C164" s="16" t="s">
        <v>1235</v>
      </c>
      <c r="D164" s="16" t="s">
        <v>1250</v>
      </c>
      <c r="E164" s="156" t="s">
        <v>896</v>
      </c>
      <c r="F164" s="187"/>
      <c r="G164" s="26" t="s">
        <v>813</v>
      </c>
      <c r="H164" s="156" t="s">
        <v>1251</v>
      </c>
      <c r="I164" s="156" t="s">
        <v>843</v>
      </c>
    </row>
    <row r="165" spans="1:9" ht="20.45" customHeight="1">
      <c r="A165" s="27" t="s">
        <v>1252</v>
      </c>
      <c r="B165" s="16" t="s">
        <v>1234</v>
      </c>
      <c r="C165" s="16" t="s">
        <v>1235</v>
      </c>
      <c r="D165" s="16" t="s">
        <v>1253</v>
      </c>
      <c r="E165" s="156" t="s">
        <v>896</v>
      </c>
      <c r="F165" s="187"/>
      <c r="G165" s="26" t="s">
        <v>813</v>
      </c>
      <c r="H165" s="156" t="s">
        <v>1254</v>
      </c>
      <c r="I165" s="156" t="s">
        <v>1221</v>
      </c>
    </row>
    <row r="166" spans="1:9" ht="20.45" customHeight="1">
      <c r="A166" s="27" t="s">
        <v>1255</v>
      </c>
      <c r="B166" s="16" t="s">
        <v>1256</v>
      </c>
      <c r="C166" s="16" t="s">
        <v>1257</v>
      </c>
      <c r="D166" s="16" t="s">
        <v>1258</v>
      </c>
      <c r="E166" s="26"/>
      <c r="F166" s="187"/>
      <c r="G166" s="26" t="s">
        <v>813</v>
      </c>
      <c r="H166" s="156" t="s">
        <v>1259</v>
      </c>
      <c r="I166" s="156"/>
    </row>
    <row r="167" spans="1:9" ht="20.45" customHeight="1">
      <c r="A167" s="27" t="s">
        <v>1260</v>
      </c>
      <c r="B167" s="16" t="s">
        <v>1256</v>
      </c>
      <c r="C167" s="16" t="s">
        <v>1257</v>
      </c>
      <c r="D167" s="16" t="s">
        <v>1258</v>
      </c>
      <c r="E167" s="26"/>
      <c r="F167" s="187"/>
      <c r="G167" s="26" t="s">
        <v>813</v>
      </c>
      <c r="H167" s="156" t="s">
        <v>1259</v>
      </c>
      <c r="I167" s="156"/>
    </row>
    <row r="168" spans="1:9" ht="20.45" customHeight="1">
      <c r="A168" s="27" t="s">
        <v>1261</v>
      </c>
      <c r="B168" s="16" t="s">
        <v>1256</v>
      </c>
      <c r="C168" s="16" t="s">
        <v>1257</v>
      </c>
      <c r="D168" s="16" t="s">
        <v>1258</v>
      </c>
      <c r="E168" s="26"/>
      <c r="F168" s="187"/>
      <c r="G168" s="26" t="s">
        <v>813</v>
      </c>
      <c r="H168" s="156" t="s">
        <v>1259</v>
      </c>
      <c r="I168" s="156"/>
    </row>
    <row r="169" spans="1:9" ht="20.45" customHeight="1">
      <c r="A169" s="27" t="s">
        <v>1262</v>
      </c>
      <c r="B169" s="16" t="s">
        <v>1256</v>
      </c>
      <c r="C169" s="16" t="s">
        <v>1257</v>
      </c>
      <c r="D169" s="16" t="s">
        <v>1263</v>
      </c>
      <c r="E169" s="26"/>
      <c r="F169" s="187"/>
      <c r="G169" s="26" t="s">
        <v>813</v>
      </c>
      <c r="H169" s="156" t="s">
        <v>1264</v>
      </c>
      <c r="I169" s="156"/>
    </row>
    <row r="170" spans="1:9" ht="20.45" customHeight="1">
      <c r="A170" s="27" t="s">
        <v>1265</v>
      </c>
      <c r="B170" s="16" t="s">
        <v>1256</v>
      </c>
      <c r="C170" s="16" t="s">
        <v>1257</v>
      </c>
      <c r="D170" s="16" t="s">
        <v>1266</v>
      </c>
      <c r="E170" s="26"/>
      <c r="F170" s="187"/>
      <c r="G170" s="26" t="s">
        <v>813</v>
      </c>
      <c r="H170" s="156" t="s">
        <v>1267</v>
      </c>
      <c r="I170" s="156"/>
    </row>
    <row r="171" spans="1:9" ht="20.45" customHeight="1">
      <c r="A171" s="27" t="s">
        <v>1268</v>
      </c>
      <c r="B171" s="16" t="s">
        <v>1256</v>
      </c>
      <c r="C171" s="16" t="s">
        <v>1269</v>
      </c>
      <c r="D171" s="16" t="s">
        <v>1270</v>
      </c>
      <c r="E171" s="26"/>
      <c r="F171" s="187"/>
      <c r="G171" s="26" t="s">
        <v>813</v>
      </c>
      <c r="H171" s="156" t="s">
        <v>1259</v>
      </c>
      <c r="I171" s="156"/>
    </row>
    <row r="172" spans="1:9" ht="20.45" customHeight="1">
      <c r="A172" s="27" t="s">
        <v>1271</v>
      </c>
      <c r="B172" s="16" t="s">
        <v>1256</v>
      </c>
      <c r="C172" s="16" t="s">
        <v>1257</v>
      </c>
      <c r="D172" s="16" t="s">
        <v>1272</v>
      </c>
      <c r="E172" s="26"/>
      <c r="F172" s="187"/>
      <c r="G172" s="26" t="s">
        <v>813</v>
      </c>
      <c r="H172" s="156" t="s">
        <v>1273</v>
      </c>
      <c r="I172" s="156"/>
    </row>
    <row r="173" spans="1:9" ht="20.45" customHeight="1">
      <c r="A173" s="27" t="s">
        <v>1274</v>
      </c>
      <c r="B173" s="16" t="s">
        <v>1256</v>
      </c>
      <c r="C173" s="16" t="s">
        <v>1275</v>
      </c>
      <c r="D173" s="16" t="s">
        <v>1276</v>
      </c>
      <c r="E173" s="26" t="s">
        <v>813</v>
      </c>
      <c r="F173" s="187" t="s">
        <v>1277</v>
      </c>
      <c r="G173" s="26"/>
      <c r="H173" s="156"/>
      <c r="I173" s="156"/>
    </row>
    <row r="174" spans="1:9" ht="20.45" customHeight="1">
      <c r="A174" s="27" t="s">
        <v>1278</v>
      </c>
      <c r="B174" s="16" t="s">
        <v>1256</v>
      </c>
      <c r="C174" s="16" t="s">
        <v>1275</v>
      </c>
      <c r="D174" s="16" t="s">
        <v>1279</v>
      </c>
      <c r="E174" s="26" t="s">
        <v>813</v>
      </c>
      <c r="F174" s="187" t="s">
        <v>1280</v>
      </c>
      <c r="G174" s="26"/>
      <c r="H174" s="156"/>
      <c r="I174" s="156"/>
    </row>
    <row r="175" spans="1:9" ht="20.45" customHeight="1">
      <c r="A175" s="27" t="s">
        <v>1281</v>
      </c>
      <c r="B175" s="16" t="s">
        <v>1256</v>
      </c>
      <c r="C175" s="16" t="s">
        <v>1275</v>
      </c>
      <c r="D175" s="16" t="s">
        <v>1279</v>
      </c>
      <c r="E175" s="26" t="s">
        <v>813</v>
      </c>
      <c r="F175" s="187" t="s">
        <v>1282</v>
      </c>
      <c r="G175" s="26"/>
      <c r="H175" s="156"/>
      <c r="I175" s="156"/>
    </row>
    <row r="176" spans="1:9" ht="20.45" customHeight="1">
      <c r="A176" s="27" t="s">
        <v>1283</v>
      </c>
      <c r="B176" s="16" t="s">
        <v>1256</v>
      </c>
      <c r="C176" s="16" t="s">
        <v>1275</v>
      </c>
      <c r="D176" s="16" t="s">
        <v>1284</v>
      </c>
      <c r="E176" s="26" t="s">
        <v>813</v>
      </c>
      <c r="F176" s="187" t="s">
        <v>1285</v>
      </c>
      <c r="G176" s="26"/>
      <c r="H176" s="156"/>
      <c r="I176" s="156"/>
    </row>
    <row r="177" spans="1:9" ht="20.45" customHeight="1">
      <c r="A177" s="27" t="s">
        <v>1286</v>
      </c>
      <c r="B177" s="16" t="s">
        <v>1256</v>
      </c>
      <c r="C177" s="16" t="s">
        <v>1275</v>
      </c>
      <c r="D177" s="16" t="s">
        <v>1284</v>
      </c>
      <c r="E177" s="26" t="s">
        <v>813</v>
      </c>
      <c r="F177" s="187" t="s">
        <v>1285</v>
      </c>
      <c r="G177" s="26"/>
      <c r="H177" s="156"/>
      <c r="I177" s="156"/>
    </row>
    <row r="178" spans="1:9" ht="20.45" customHeight="1">
      <c r="A178" s="27" t="s">
        <v>1287</v>
      </c>
      <c r="B178" s="17" t="s">
        <v>1256</v>
      </c>
      <c r="C178" s="17" t="s">
        <v>1275</v>
      </c>
      <c r="D178" s="17" t="s">
        <v>1284</v>
      </c>
      <c r="E178" s="26" t="s">
        <v>820</v>
      </c>
      <c r="F178" s="187" t="s">
        <v>1285</v>
      </c>
      <c r="G178" s="26"/>
      <c r="H178" s="156"/>
      <c r="I178" s="156"/>
    </row>
    <row r="179" spans="1:9" ht="20.45" customHeight="1">
      <c r="A179" s="27" t="s">
        <v>1288</v>
      </c>
      <c r="B179" s="16" t="s">
        <v>1256</v>
      </c>
      <c r="C179" s="16" t="s">
        <v>1289</v>
      </c>
      <c r="D179" s="16" t="s">
        <v>1290</v>
      </c>
      <c r="E179" s="26" t="s">
        <v>813</v>
      </c>
      <c r="F179" s="187" t="s">
        <v>1291</v>
      </c>
      <c r="G179" s="26" t="s">
        <v>813</v>
      </c>
      <c r="H179" s="156" t="s">
        <v>1291</v>
      </c>
      <c r="I179" s="156" t="s">
        <v>856</v>
      </c>
    </row>
    <row r="180" spans="1:9" ht="20.45" customHeight="1">
      <c r="A180" s="27" t="s">
        <v>1292</v>
      </c>
      <c r="B180" s="16" t="s">
        <v>1256</v>
      </c>
      <c r="C180" s="16" t="s">
        <v>1289</v>
      </c>
      <c r="D180" s="16" t="s">
        <v>1290</v>
      </c>
      <c r="E180" s="26" t="s">
        <v>813</v>
      </c>
      <c r="F180" s="187" t="s">
        <v>1293</v>
      </c>
      <c r="G180" s="26" t="s">
        <v>813</v>
      </c>
      <c r="H180" s="156" t="s">
        <v>1293</v>
      </c>
      <c r="I180" s="156" t="s">
        <v>856</v>
      </c>
    </row>
    <row r="181" spans="1:9" ht="20.45" customHeight="1">
      <c r="A181" s="27" t="s">
        <v>1294</v>
      </c>
      <c r="B181" s="16" t="s">
        <v>1295</v>
      </c>
      <c r="C181" s="16" t="s">
        <v>1296</v>
      </c>
      <c r="D181" s="16" t="s">
        <v>1297</v>
      </c>
      <c r="E181" s="26" t="s">
        <v>813</v>
      </c>
      <c r="F181" s="187" t="s">
        <v>1298</v>
      </c>
      <c r="G181" s="26"/>
      <c r="H181" s="156"/>
      <c r="I181" s="156" t="s">
        <v>971</v>
      </c>
    </row>
    <row r="182" spans="1:9" ht="20.45" customHeight="1">
      <c r="A182" s="27" t="s">
        <v>1299</v>
      </c>
      <c r="B182" s="16" t="s">
        <v>1295</v>
      </c>
      <c r="C182" s="16" t="s">
        <v>1296</v>
      </c>
      <c r="D182" s="16" t="s">
        <v>1300</v>
      </c>
      <c r="E182" s="26"/>
      <c r="F182" s="187"/>
      <c r="G182" s="26" t="s">
        <v>813</v>
      </c>
      <c r="H182" s="156" t="s">
        <v>1298</v>
      </c>
      <c r="I182" s="156" t="s">
        <v>971</v>
      </c>
    </row>
    <row r="183" spans="1:9" ht="20.45" customHeight="1">
      <c r="A183" s="27" t="s">
        <v>1301</v>
      </c>
      <c r="B183" s="16" t="s">
        <v>1295</v>
      </c>
      <c r="C183" s="16" t="s">
        <v>1302</v>
      </c>
      <c r="D183" s="16" t="s">
        <v>1303</v>
      </c>
      <c r="E183" s="26" t="s">
        <v>813</v>
      </c>
      <c r="F183" s="187" t="s">
        <v>1304</v>
      </c>
      <c r="G183" s="26" t="s">
        <v>813</v>
      </c>
      <c r="H183" s="156" t="s">
        <v>1304</v>
      </c>
      <c r="I183" s="156" t="s">
        <v>1305</v>
      </c>
    </row>
    <row r="184" spans="1:9" ht="20.45" customHeight="1">
      <c r="A184" s="27" t="s">
        <v>1306</v>
      </c>
      <c r="B184" s="16" t="s">
        <v>1307</v>
      </c>
      <c r="C184" s="16" t="s">
        <v>1308</v>
      </c>
      <c r="D184" s="16" t="s">
        <v>1309</v>
      </c>
      <c r="E184" s="26" t="s">
        <v>813</v>
      </c>
      <c r="F184" s="187" t="s">
        <v>1310</v>
      </c>
      <c r="G184" s="26" t="s">
        <v>813</v>
      </c>
      <c r="H184" s="156" t="s">
        <v>1310</v>
      </c>
      <c r="I184" s="156" t="s">
        <v>843</v>
      </c>
    </row>
    <row r="185" spans="1:9" ht="20.45" customHeight="1">
      <c r="A185" s="27" t="s">
        <v>1311</v>
      </c>
      <c r="B185" s="16" t="s">
        <v>1307</v>
      </c>
      <c r="C185" s="16" t="s">
        <v>1312</v>
      </c>
      <c r="D185" s="16" t="s">
        <v>1313</v>
      </c>
      <c r="E185" s="26" t="s">
        <v>813</v>
      </c>
      <c r="F185" s="187" t="s">
        <v>1314</v>
      </c>
      <c r="G185" s="26" t="s">
        <v>813</v>
      </c>
      <c r="H185" s="156" t="s">
        <v>1315</v>
      </c>
      <c r="I185" s="156" t="s">
        <v>843</v>
      </c>
    </row>
    <row r="186" spans="1:9" ht="20.45" customHeight="1">
      <c r="A186" s="27" t="s">
        <v>1316</v>
      </c>
      <c r="B186" s="16" t="s">
        <v>1307</v>
      </c>
      <c r="C186" s="16" t="s">
        <v>1317</v>
      </c>
      <c r="D186" s="16" t="s">
        <v>1318</v>
      </c>
      <c r="E186" s="26" t="s">
        <v>813</v>
      </c>
      <c r="F186" s="187" t="s">
        <v>1319</v>
      </c>
      <c r="G186" s="26" t="s">
        <v>813</v>
      </c>
      <c r="H186" s="156" t="s">
        <v>1319</v>
      </c>
      <c r="I186" s="156" t="s">
        <v>843</v>
      </c>
    </row>
    <row r="187" spans="1:9" ht="20.45" customHeight="1">
      <c r="A187" s="27" t="s">
        <v>1320</v>
      </c>
      <c r="B187" s="16" t="s">
        <v>1307</v>
      </c>
      <c r="C187" s="16" t="s">
        <v>1321</v>
      </c>
      <c r="D187" s="16" t="s">
        <v>1322</v>
      </c>
      <c r="E187" s="26" t="s">
        <v>813</v>
      </c>
      <c r="F187" s="187" t="s">
        <v>1323</v>
      </c>
      <c r="G187" s="26" t="s">
        <v>813</v>
      </c>
      <c r="H187" s="156" t="s">
        <v>1323</v>
      </c>
      <c r="I187" s="156"/>
    </row>
    <row r="188" spans="1:9" ht="20.45" customHeight="1">
      <c r="A188" s="27" t="s">
        <v>1324</v>
      </c>
      <c r="B188" s="16" t="s">
        <v>1325</v>
      </c>
      <c r="C188" s="16" t="s">
        <v>1326</v>
      </c>
      <c r="D188" s="16"/>
      <c r="E188" s="26" t="s">
        <v>820</v>
      </c>
      <c r="F188" s="187" t="s">
        <v>1327</v>
      </c>
      <c r="G188" s="156" t="s">
        <v>855</v>
      </c>
      <c r="H188" s="156"/>
      <c r="I188" s="156" t="s">
        <v>1221</v>
      </c>
    </row>
    <row r="189" spans="1:9" ht="20.45" customHeight="1">
      <c r="A189" s="27" t="s">
        <v>1328</v>
      </c>
      <c r="B189" s="16" t="s">
        <v>1329</v>
      </c>
      <c r="C189" s="16" t="s">
        <v>977</v>
      </c>
      <c r="D189" s="16" t="s">
        <v>1330</v>
      </c>
      <c r="E189" s="26" t="s">
        <v>820</v>
      </c>
      <c r="F189" s="187" t="s">
        <v>1331</v>
      </c>
      <c r="G189" s="26" t="s">
        <v>820</v>
      </c>
      <c r="H189" s="156" t="s">
        <v>1331</v>
      </c>
      <c r="I189" s="156" t="s">
        <v>843</v>
      </c>
    </row>
    <row r="190" spans="1:9" ht="20.45" customHeight="1">
      <c r="A190" s="27" t="s">
        <v>1332</v>
      </c>
      <c r="B190" s="16" t="s">
        <v>1329</v>
      </c>
      <c r="C190" s="16" t="s">
        <v>977</v>
      </c>
      <c r="D190" s="16" t="s">
        <v>1333</v>
      </c>
      <c r="E190" s="26" t="s">
        <v>820</v>
      </c>
      <c r="F190" s="187" t="s">
        <v>1331</v>
      </c>
      <c r="G190" s="26" t="s">
        <v>820</v>
      </c>
      <c r="H190" s="156" t="s">
        <v>1331</v>
      </c>
      <c r="I190" s="156" t="s">
        <v>843</v>
      </c>
    </row>
    <row r="191" spans="1:9" ht="20.45" customHeight="1">
      <c r="A191" s="27" t="s">
        <v>1334</v>
      </c>
      <c r="B191" s="16" t="s">
        <v>1329</v>
      </c>
      <c r="C191" s="16" t="s">
        <v>977</v>
      </c>
      <c r="D191" s="16" t="s">
        <v>1335</v>
      </c>
      <c r="E191" s="26" t="s">
        <v>820</v>
      </c>
      <c r="F191" s="187" t="s">
        <v>1331</v>
      </c>
      <c r="G191" s="26" t="s">
        <v>820</v>
      </c>
      <c r="H191" s="156" t="s">
        <v>1331</v>
      </c>
      <c r="I191" s="156" t="s">
        <v>843</v>
      </c>
    </row>
    <row r="192" spans="1:9" ht="20.45" customHeight="1">
      <c r="A192" s="27" t="s">
        <v>1336</v>
      </c>
      <c r="B192" s="16" t="s">
        <v>1329</v>
      </c>
      <c r="C192" s="16" t="s">
        <v>977</v>
      </c>
      <c r="D192" s="16" t="s">
        <v>1337</v>
      </c>
      <c r="E192" s="26" t="s">
        <v>820</v>
      </c>
      <c r="F192" s="187" t="s">
        <v>1331</v>
      </c>
      <c r="G192" s="26" t="s">
        <v>820</v>
      </c>
      <c r="H192" s="156" t="s">
        <v>1331</v>
      </c>
      <c r="I192" s="156" t="s">
        <v>843</v>
      </c>
    </row>
    <row r="193" spans="1:9" ht="20.45" customHeight="1">
      <c r="A193" s="27" t="s">
        <v>1338</v>
      </c>
      <c r="B193" s="16" t="s">
        <v>1329</v>
      </c>
      <c r="C193" s="16" t="s">
        <v>977</v>
      </c>
      <c r="D193" s="16" t="s">
        <v>1339</v>
      </c>
      <c r="E193" s="26" t="s">
        <v>820</v>
      </c>
      <c r="F193" s="187" t="s">
        <v>1331</v>
      </c>
      <c r="G193" s="26" t="s">
        <v>820</v>
      </c>
      <c r="H193" s="156" t="s">
        <v>1331</v>
      </c>
      <c r="I193" s="156" t="s">
        <v>843</v>
      </c>
    </row>
    <row r="194" spans="1:9" ht="20.45" customHeight="1">
      <c r="A194" s="27" t="s">
        <v>1340</v>
      </c>
      <c r="B194" s="16" t="s">
        <v>1329</v>
      </c>
      <c r="C194" s="16" t="s">
        <v>977</v>
      </c>
      <c r="D194" s="16" t="s">
        <v>1341</v>
      </c>
      <c r="E194" s="26" t="s">
        <v>820</v>
      </c>
      <c r="F194" s="187" t="s">
        <v>1331</v>
      </c>
      <c r="G194" s="26" t="s">
        <v>820</v>
      </c>
      <c r="H194" s="156" t="s">
        <v>1331</v>
      </c>
      <c r="I194" s="156" t="s">
        <v>843</v>
      </c>
    </row>
    <row r="195" spans="1:9" ht="20.45" customHeight="1">
      <c r="A195" s="27" t="s">
        <v>1342</v>
      </c>
      <c r="B195" s="16" t="s">
        <v>1329</v>
      </c>
      <c r="C195" s="16" t="s">
        <v>977</v>
      </c>
      <c r="D195" s="16" t="s">
        <v>1343</v>
      </c>
      <c r="E195" s="26" t="s">
        <v>820</v>
      </c>
      <c r="F195" s="187" t="s">
        <v>1331</v>
      </c>
      <c r="G195" s="26" t="s">
        <v>820</v>
      </c>
      <c r="H195" s="156" t="s">
        <v>1331</v>
      </c>
      <c r="I195" s="156" t="s">
        <v>843</v>
      </c>
    </row>
    <row r="196" spans="1:9" ht="20.45" customHeight="1">
      <c r="A196" s="27" t="s">
        <v>1344</v>
      </c>
      <c r="B196" s="16" t="s">
        <v>1329</v>
      </c>
      <c r="C196" s="16" t="s">
        <v>977</v>
      </c>
      <c r="D196" s="16" t="s">
        <v>1345</v>
      </c>
      <c r="E196" s="26" t="s">
        <v>820</v>
      </c>
      <c r="F196" s="187" t="s">
        <v>1331</v>
      </c>
      <c r="G196" s="26" t="s">
        <v>820</v>
      </c>
      <c r="H196" s="156" t="s">
        <v>1331</v>
      </c>
      <c r="I196" s="156" t="s">
        <v>843</v>
      </c>
    </row>
    <row r="197" spans="1:9" ht="20.45" customHeight="1">
      <c r="A197" s="27" t="s">
        <v>1346</v>
      </c>
      <c r="B197" s="16" t="s">
        <v>1329</v>
      </c>
      <c r="C197" s="16" t="s">
        <v>977</v>
      </c>
      <c r="D197" s="16" t="s">
        <v>1347</v>
      </c>
      <c r="E197" s="26" t="s">
        <v>820</v>
      </c>
      <c r="F197" s="187" t="s">
        <v>1331</v>
      </c>
      <c r="G197" s="26" t="s">
        <v>820</v>
      </c>
      <c r="H197" s="156" t="s">
        <v>1331</v>
      </c>
      <c r="I197" s="156" t="s">
        <v>843</v>
      </c>
    </row>
    <row r="198" spans="1:9" ht="20.45" customHeight="1">
      <c r="A198" s="27" t="s">
        <v>1348</v>
      </c>
      <c r="B198" s="16" t="s">
        <v>1329</v>
      </c>
      <c r="C198" s="16" t="s">
        <v>977</v>
      </c>
      <c r="D198" s="16" t="s">
        <v>1349</v>
      </c>
      <c r="E198" s="26" t="s">
        <v>820</v>
      </c>
      <c r="F198" s="187" t="s">
        <v>1331</v>
      </c>
      <c r="G198" s="26" t="s">
        <v>820</v>
      </c>
      <c r="H198" s="156" t="s">
        <v>1331</v>
      </c>
      <c r="I198" s="156" t="s">
        <v>843</v>
      </c>
    </row>
    <row r="199" spans="1:9" ht="20.45" customHeight="1">
      <c r="A199" s="27" t="s">
        <v>1350</v>
      </c>
      <c r="B199" s="16" t="s">
        <v>1329</v>
      </c>
      <c r="C199" s="16" t="s">
        <v>977</v>
      </c>
      <c r="D199" s="16" t="s">
        <v>1351</v>
      </c>
      <c r="E199" s="26" t="s">
        <v>820</v>
      </c>
      <c r="F199" s="187" t="s">
        <v>1331</v>
      </c>
      <c r="G199" s="26" t="s">
        <v>820</v>
      </c>
      <c r="H199" s="156" t="s">
        <v>1331</v>
      </c>
      <c r="I199" s="156" t="s">
        <v>843</v>
      </c>
    </row>
    <row r="200" spans="1:9" ht="20.45" customHeight="1">
      <c r="A200" s="27" t="s">
        <v>1352</v>
      </c>
      <c r="B200" s="17" t="s">
        <v>1329</v>
      </c>
      <c r="C200" s="17" t="s">
        <v>977</v>
      </c>
      <c r="D200" s="17" t="s">
        <v>1351</v>
      </c>
      <c r="E200" s="26" t="s">
        <v>820</v>
      </c>
      <c r="F200" s="187" t="s">
        <v>1331</v>
      </c>
      <c r="G200" s="26" t="s">
        <v>820</v>
      </c>
      <c r="H200" s="156" t="s">
        <v>1331</v>
      </c>
      <c r="I200" s="156" t="s">
        <v>843</v>
      </c>
    </row>
    <row r="201" spans="1:9" ht="20.45" customHeight="1">
      <c r="A201" s="27" t="s">
        <v>1353</v>
      </c>
      <c r="B201" s="17" t="s">
        <v>1329</v>
      </c>
      <c r="C201" s="17" t="s">
        <v>977</v>
      </c>
      <c r="D201" s="17" t="s">
        <v>1351</v>
      </c>
      <c r="E201" s="26" t="s">
        <v>820</v>
      </c>
      <c r="F201" s="187" t="s">
        <v>1331</v>
      </c>
      <c r="G201" s="26" t="s">
        <v>820</v>
      </c>
      <c r="H201" s="156" t="s">
        <v>1331</v>
      </c>
      <c r="I201" s="156" t="s">
        <v>843</v>
      </c>
    </row>
    <row r="202" spans="1:9" ht="20.45" customHeight="1">
      <c r="A202" s="27" t="s">
        <v>1354</v>
      </c>
      <c r="B202" s="16" t="s">
        <v>1329</v>
      </c>
      <c r="C202" s="16" t="s">
        <v>977</v>
      </c>
      <c r="D202" s="16" t="s">
        <v>1351</v>
      </c>
      <c r="E202" s="26" t="s">
        <v>820</v>
      </c>
      <c r="F202" s="187" t="s">
        <v>1331</v>
      </c>
      <c r="G202" s="26" t="s">
        <v>820</v>
      </c>
      <c r="H202" s="156" t="s">
        <v>1331</v>
      </c>
      <c r="I202" s="156" t="s">
        <v>843</v>
      </c>
    </row>
    <row r="203" spans="1:9" ht="20.45" customHeight="1">
      <c r="A203" s="27" t="s">
        <v>1355</v>
      </c>
      <c r="B203" s="16" t="s">
        <v>1329</v>
      </c>
      <c r="C203" s="16" t="s">
        <v>977</v>
      </c>
      <c r="D203" s="16" t="s">
        <v>1351</v>
      </c>
      <c r="E203" s="26" t="s">
        <v>820</v>
      </c>
      <c r="F203" s="187" t="s">
        <v>1331</v>
      </c>
      <c r="G203" s="26" t="s">
        <v>820</v>
      </c>
      <c r="H203" s="156" t="s">
        <v>1331</v>
      </c>
      <c r="I203" s="156" t="s">
        <v>843</v>
      </c>
    </row>
    <row r="204" spans="1:9" ht="20.45" customHeight="1">
      <c r="A204" s="27" t="s">
        <v>1356</v>
      </c>
      <c r="B204" s="16" t="s">
        <v>1329</v>
      </c>
      <c r="C204" s="16" t="s">
        <v>977</v>
      </c>
      <c r="D204" s="16" t="s">
        <v>1351</v>
      </c>
      <c r="E204" s="26" t="s">
        <v>820</v>
      </c>
      <c r="F204" s="187" t="s">
        <v>1331</v>
      </c>
      <c r="G204" s="26" t="s">
        <v>820</v>
      </c>
      <c r="H204" s="156" t="s">
        <v>1331</v>
      </c>
      <c r="I204" s="156" t="s">
        <v>843</v>
      </c>
    </row>
    <row r="205" spans="1:9" ht="20.45" customHeight="1">
      <c r="A205" s="27" t="s">
        <v>1357</v>
      </c>
      <c r="B205" s="16" t="s">
        <v>1329</v>
      </c>
      <c r="C205" s="16" t="s">
        <v>977</v>
      </c>
      <c r="D205" s="16" t="s">
        <v>1351</v>
      </c>
      <c r="E205" s="26" t="s">
        <v>820</v>
      </c>
      <c r="F205" s="187" t="s">
        <v>1331</v>
      </c>
      <c r="G205" s="26" t="s">
        <v>820</v>
      </c>
      <c r="H205" s="156" t="s">
        <v>1331</v>
      </c>
      <c r="I205" s="156" t="s">
        <v>843</v>
      </c>
    </row>
    <row r="206" spans="1:9" ht="20.45" customHeight="1">
      <c r="A206" s="27" t="s">
        <v>1358</v>
      </c>
      <c r="B206" s="16" t="s">
        <v>1329</v>
      </c>
      <c r="C206" s="16" t="s">
        <v>977</v>
      </c>
      <c r="D206" s="16" t="s">
        <v>1351</v>
      </c>
      <c r="E206" s="26" t="s">
        <v>820</v>
      </c>
      <c r="F206" s="187" t="s">
        <v>1331</v>
      </c>
      <c r="G206" s="26" t="s">
        <v>820</v>
      </c>
      <c r="H206" s="156" t="s">
        <v>1331</v>
      </c>
      <c r="I206" s="156" t="s">
        <v>843</v>
      </c>
    </row>
    <row r="207" spans="1:9" ht="20.45" customHeight="1">
      <c r="A207" s="27" t="s">
        <v>1359</v>
      </c>
      <c r="B207" s="17" t="s">
        <v>1329</v>
      </c>
      <c r="C207" s="17" t="s">
        <v>977</v>
      </c>
      <c r="D207" s="17" t="s">
        <v>1351</v>
      </c>
      <c r="E207" s="26" t="s">
        <v>820</v>
      </c>
      <c r="F207" s="187" t="s">
        <v>1331</v>
      </c>
      <c r="G207" s="26" t="s">
        <v>820</v>
      </c>
      <c r="H207" s="156" t="s">
        <v>1331</v>
      </c>
      <c r="I207" s="156" t="s">
        <v>843</v>
      </c>
    </row>
    <row r="208" spans="1:9" ht="20.45" customHeight="1">
      <c r="A208" s="27" t="s">
        <v>1360</v>
      </c>
      <c r="B208" s="17" t="s">
        <v>1329</v>
      </c>
      <c r="C208" s="17" t="s">
        <v>977</v>
      </c>
      <c r="D208" s="17" t="s">
        <v>1351</v>
      </c>
      <c r="E208" s="26" t="s">
        <v>820</v>
      </c>
      <c r="F208" s="187" t="s">
        <v>1331</v>
      </c>
      <c r="G208" s="26" t="s">
        <v>820</v>
      </c>
      <c r="H208" s="156" t="s">
        <v>1331</v>
      </c>
      <c r="I208" s="156" t="s">
        <v>843</v>
      </c>
    </row>
    <row r="209" spans="1:9" ht="20.45" customHeight="1">
      <c r="A209" s="27" t="s">
        <v>1361</v>
      </c>
      <c r="B209" s="17" t="s">
        <v>1329</v>
      </c>
      <c r="C209" s="17" t="s">
        <v>977</v>
      </c>
      <c r="D209" s="17" t="s">
        <v>1351</v>
      </c>
      <c r="E209" s="26" t="s">
        <v>820</v>
      </c>
      <c r="F209" s="187" t="s">
        <v>1331</v>
      </c>
      <c r="G209" s="26" t="s">
        <v>820</v>
      </c>
      <c r="H209" s="156" t="s">
        <v>1331</v>
      </c>
      <c r="I209" s="156" t="s">
        <v>843</v>
      </c>
    </row>
    <row r="210" spans="1:9" ht="20.45" customHeight="1">
      <c r="A210" s="27" t="s">
        <v>1362</v>
      </c>
      <c r="B210" s="17" t="s">
        <v>1329</v>
      </c>
      <c r="C210" s="17" t="s">
        <v>977</v>
      </c>
      <c r="D210" s="17" t="s">
        <v>1351</v>
      </c>
      <c r="E210" s="26" t="s">
        <v>820</v>
      </c>
      <c r="F210" s="187" t="s">
        <v>1331</v>
      </c>
      <c r="G210" s="26" t="s">
        <v>820</v>
      </c>
      <c r="H210" s="156" t="s">
        <v>1331</v>
      </c>
      <c r="I210" s="156" t="s">
        <v>843</v>
      </c>
    </row>
    <row r="211" spans="1:9" ht="20.45" customHeight="1">
      <c r="A211" s="27" t="s">
        <v>1363</v>
      </c>
      <c r="B211" s="17" t="s">
        <v>1329</v>
      </c>
      <c r="C211" s="17" t="s">
        <v>977</v>
      </c>
      <c r="D211" s="17" t="s">
        <v>1351</v>
      </c>
      <c r="E211" s="26" t="s">
        <v>820</v>
      </c>
      <c r="F211" s="187" t="s">
        <v>1331</v>
      </c>
      <c r="G211" s="26" t="s">
        <v>820</v>
      </c>
      <c r="H211" s="156" t="s">
        <v>1331</v>
      </c>
      <c r="I211" s="156" t="s">
        <v>843</v>
      </c>
    </row>
    <row r="212" spans="1:9" ht="20.45" customHeight="1">
      <c r="A212" s="27" t="s">
        <v>1364</v>
      </c>
      <c r="B212" s="17" t="s">
        <v>1329</v>
      </c>
      <c r="C212" s="17" t="s">
        <v>977</v>
      </c>
      <c r="D212" s="17" t="s">
        <v>1351</v>
      </c>
      <c r="E212" s="26" t="s">
        <v>820</v>
      </c>
      <c r="F212" s="187" t="s">
        <v>1331</v>
      </c>
      <c r="G212" s="26" t="s">
        <v>820</v>
      </c>
      <c r="H212" s="156" t="s">
        <v>1331</v>
      </c>
      <c r="I212" s="156" t="s">
        <v>843</v>
      </c>
    </row>
    <row r="213" spans="1:9" ht="20.45" customHeight="1">
      <c r="A213" s="27" t="s">
        <v>1365</v>
      </c>
      <c r="B213" s="17" t="s">
        <v>1329</v>
      </c>
      <c r="C213" s="17" t="s">
        <v>977</v>
      </c>
      <c r="D213" s="17" t="s">
        <v>1366</v>
      </c>
      <c r="E213" s="26" t="s">
        <v>820</v>
      </c>
      <c r="F213" s="187" t="s">
        <v>1331</v>
      </c>
      <c r="G213" s="26" t="s">
        <v>820</v>
      </c>
      <c r="H213" s="156" t="s">
        <v>1331</v>
      </c>
      <c r="I213" s="156" t="s">
        <v>843</v>
      </c>
    </row>
    <row r="214" spans="1:9" ht="20.45" customHeight="1">
      <c r="A214" s="27" t="s">
        <v>1367</v>
      </c>
      <c r="B214" s="17" t="s">
        <v>1329</v>
      </c>
      <c r="C214" s="17" t="s">
        <v>977</v>
      </c>
      <c r="D214" s="17" t="s">
        <v>1366</v>
      </c>
      <c r="E214" s="26" t="s">
        <v>820</v>
      </c>
      <c r="F214" s="187" t="s">
        <v>1331</v>
      </c>
      <c r="G214" s="26" t="s">
        <v>820</v>
      </c>
      <c r="H214" s="156" t="s">
        <v>1331</v>
      </c>
      <c r="I214" s="156" t="s">
        <v>843</v>
      </c>
    </row>
    <row r="215" spans="1:9" ht="20.45" customHeight="1">
      <c r="A215" s="27" t="s">
        <v>1368</v>
      </c>
      <c r="B215" s="17" t="s">
        <v>1329</v>
      </c>
      <c r="C215" s="17" t="s">
        <v>977</v>
      </c>
      <c r="D215" s="17" t="s">
        <v>1366</v>
      </c>
      <c r="E215" s="26" t="s">
        <v>820</v>
      </c>
      <c r="F215" s="187" t="s">
        <v>1331</v>
      </c>
      <c r="G215" s="26" t="s">
        <v>820</v>
      </c>
      <c r="H215" s="156" t="s">
        <v>1331</v>
      </c>
      <c r="I215" s="156" t="s">
        <v>843</v>
      </c>
    </row>
    <row r="216" spans="1:9" ht="20.45" customHeight="1">
      <c r="A216" s="27" t="s">
        <v>1369</v>
      </c>
      <c r="B216" s="17" t="s">
        <v>1329</v>
      </c>
      <c r="C216" s="17" t="s">
        <v>977</v>
      </c>
      <c r="D216" s="17" t="s">
        <v>1366</v>
      </c>
      <c r="E216" s="26" t="s">
        <v>820</v>
      </c>
      <c r="F216" s="187" t="s">
        <v>1331</v>
      </c>
      <c r="G216" s="26" t="s">
        <v>820</v>
      </c>
      <c r="H216" s="156" t="s">
        <v>1331</v>
      </c>
      <c r="I216" s="156" t="s">
        <v>843</v>
      </c>
    </row>
    <row r="217" spans="1:9" ht="20.45" customHeight="1">
      <c r="A217" s="27" t="s">
        <v>1370</v>
      </c>
      <c r="B217" s="16" t="s">
        <v>1329</v>
      </c>
      <c r="C217" s="16" t="s">
        <v>977</v>
      </c>
      <c r="D217" s="16" t="s">
        <v>1366</v>
      </c>
      <c r="E217" s="26" t="s">
        <v>820</v>
      </c>
      <c r="F217" s="187" t="s">
        <v>1331</v>
      </c>
      <c r="G217" s="26" t="s">
        <v>820</v>
      </c>
      <c r="H217" s="156" t="s">
        <v>1331</v>
      </c>
      <c r="I217" s="156" t="s">
        <v>843</v>
      </c>
    </row>
    <row r="218" spans="1:9" ht="20.45" customHeight="1">
      <c r="A218" s="27" t="s">
        <v>1371</v>
      </c>
      <c r="B218" s="16" t="s">
        <v>1329</v>
      </c>
      <c r="C218" s="16" t="s">
        <v>977</v>
      </c>
      <c r="D218" s="16" t="s">
        <v>1366</v>
      </c>
      <c r="E218" s="26" t="s">
        <v>820</v>
      </c>
      <c r="F218" s="187" t="s">
        <v>1331</v>
      </c>
      <c r="G218" s="26" t="s">
        <v>820</v>
      </c>
      <c r="H218" s="156" t="s">
        <v>1331</v>
      </c>
      <c r="I218" s="156" t="s">
        <v>843</v>
      </c>
    </row>
    <row r="219" spans="1:9" ht="20.45" customHeight="1">
      <c r="A219" s="27" t="s">
        <v>1372</v>
      </c>
      <c r="B219" s="16" t="s">
        <v>1329</v>
      </c>
      <c r="C219" s="16" t="s">
        <v>977</v>
      </c>
      <c r="D219" s="16" t="s">
        <v>1366</v>
      </c>
      <c r="E219" s="26" t="s">
        <v>820</v>
      </c>
      <c r="F219" s="187" t="s">
        <v>1331</v>
      </c>
      <c r="G219" s="26" t="s">
        <v>820</v>
      </c>
      <c r="H219" s="156" t="s">
        <v>1331</v>
      </c>
      <c r="I219" s="156" t="s">
        <v>843</v>
      </c>
    </row>
    <row r="220" spans="1:9" ht="20.45" customHeight="1">
      <c r="A220" s="27" t="s">
        <v>1373</v>
      </c>
      <c r="B220" s="16" t="s">
        <v>1329</v>
      </c>
      <c r="C220" s="16" t="s">
        <v>977</v>
      </c>
      <c r="D220" s="16" t="s">
        <v>1366</v>
      </c>
      <c r="E220" s="26" t="s">
        <v>820</v>
      </c>
      <c r="F220" s="187" t="s">
        <v>1331</v>
      </c>
      <c r="G220" s="26" t="s">
        <v>820</v>
      </c>
      <c r="H220" s="156" t="s">
        <v>1331</v>
      </c>
      <c r="I220" s="156" t="s">
        <v>843</v>
      </c>
    </row>
    <row r="221" spans="1:9" ht="20.45" customHeight="1">
      <c r="A221" s="27" t="s">
        <v>1374</v>
      </c>
      <c r="B221" s="16" t="s">
        <v>1329</v>
      </c>
      <c r="C221" s="16" t="s">
        <v>977</v>
      </c>
      <c r="D221" s="16" t="s">
        <v>1366</v>
      </c>
      <c r="E221" s="26" t="s">
        <v>820</v>
      </c>
      <c r="F221" s="187" t="s">
        <v>1331</v>
      </c>
      <c r="G221" s="26" t="s">
        <v>820</v>
      </c>
      <c r="H221" s="156" t="s">
        <v>1331</v>
      </c>
      <c r="I221" s="156" t="s">
        <v>843</v>
      </c>
    </row>
    <row r="222" spans="1:9" ht="20.45" customHeight="1">
      <c r="A222" s="27" t="s">
        <v>1375</v>
      </c>
      <c r="B222" s="16" t="s">
        <v>1329</v>
      </c>
      <c r="C222" s="16" t="s">
        <v>977</v>
      </c>
      <c r="D222" s="16" t="s">
        <v>1366</v>
      </c>
      <c r="E222" s="26" t="s">
        <v>820</v>
      </c>
      <c r="F222" s="187" t="s">
        <v>1331</v>
      </c>
      <c r="G222" s="26" t="s">
        <v>820</v>
      </c>
      <c r="H222" s="156" t="s">
        <v>1331</v>
      </c>
      <c r="I222" s="156" t="s">
        <v>843</v>
      </c>
    </row>
    <row r="223" spans="1:9" ht="20.45" customHeight="1">
      <c r="A223" s="27" t="s">
        <v>1376</v>
      </c>
      <c r="B223" s="16" t="s">
        <v>1329</v>
      </c>
      <c r="C223" s="16" t="s">
        <v>977</v>
      </c>
      <c r="D223" s="16" t="s">
        <v>1377</v>
      </c>
      <c r="E223" s="26" t="s">
        <v>820</v>
      </c>
      <c r="F223" s="187" t="s">
        <v>1331</v>
      </c>
      <c r="G223" s="26" t="s">
        <v>820</v>
      </c>
      <c r="H223" s="156" t="s">
        <v>1331</v>
      </c>
      <c r="I223" s="156" t="s">
        <v>843</v>
      </c>
    </row>
    <row r="224" spans="1:9" ht="20.45" customHeight="1">
      <c r="A224" s="27" t="s">
        <v>1378</v>
      </c>
      <c r="B224" s="16" t="s">
        <v>1329</v>
      </c>
      <c r="C224" s="16" t="s">
        <v>977</v>
      </c>
      <c r="D224" s="16" t="s">
        <v>1379</v>
      </c>
      <c r="E224" s="26" t="s">
        <v>820</v>
      </c>
      <c r="F224" s="187" t="s">
        <v>1331</v>
      </c>
      <c r="G224" s="26" t="s">
        <v>820</v>
      </c>
      <c r="H224" s="156" t="s">
        <v>1331</v>
      </c>
      <c r="I224" s="156" t="s">
        <v>843</v>
      </c>
    </row>
    <row r="225" spans="1:9" ht="20.45" customHeight="1">
      <c r="A225" s="27" t="s">
        <v>1380</v>
      </c>
      <c r="B225" s="16" t="s">
        <v>1329</v>
      </c>
      <c r="C225" s="16" t="s">
        <v>977</v>
      </c>
      <c r="D225" s="17" t="s">
        <v>1381</v>
      </c>
      <c r="E225" s="26" t="s">
        <v>820</v>
      </c>
      <c r="F225" s="187" t="s">
        <v>1331</v>
      </c>
      <c r="G225" s="26" t="s">
        <v>820</v>
      </c>
      <c r="H225" s="156" t="s">
        <v>1331</v>
      </c>
      <c r="I225" s="156" t="s">
        <v>843</v>
      </c>
    </row>
    <row r="226" spans="1:9" ht="20.45" customHeight="1">
      <c r="A226" s="27" t="s">
        <v>1382</v>
      </c>
      <c r="B226" s="16" t="s">
        <v>1329</v>
      </c>
      <c r="C226" s="16" t="s">
        <v>977</v>
      </c>
      <c r="D226" s="17" t="s">
        <v>1381</v>
      </c>
      <c r="E226" s="26" t="s">
        <v>820</v>
      </c>
      <c r="F226" s="187" t="s">
        <v>1331</v>
      </c>
      <c r="G226" s="26" t="s">
        <v>820</v>
      </c>
      <c r="H226" s="156" t="s">
        <v>1331</v>
      </c>
      <c r="I226" s="156" t="s">
        <v>843</v>
      </c>
    </row>
    <row r="227" spans="1:9" ht="20.45" customHeight="1">
      <c r="A227" s="27" t="s">
        <v>1383</v>
      </c>
      <c r="B227" s="16" t="s">
        <v>1329</v>
      </c>
      <c r="C227" s="16" t="s">
        <v>977</v>
      </c>
      <c r="D227" s="16" t="s">
        <v>1381</v>
      </c>
      <c r="E227" s="26" t="s">
        <v>820</v>
      </c>
      <c r="F227" s="187" t="s">
        <v>1331</v>
      </c>
      <c r="G227" s="26" t="s">
        <v>820</v>
      </c>
      <c r="H227" s="156" t="s">
        <v>1331</v>
      </c>
      <c r="I227" s="156" t="s">
        <v>843</v>
      </c>
    </row>
    <row r="228" spans="1:9" ht="20.45" customHeight="1">
      <c r="A228" s="27" t="s">
        <v>1384</v>
      </c>
      <c r="B228" s="16" t="s">
        <v>1329</v>
      </c>
      <c r="C228" s="16" t="s">
        <v>977</v>
      </c>
      <c r="D228" s="16" t="s">
        <v>1381</v>
      </c>
      <c r="E228" s="26" t="s">
        <v>820</v>
      </c>
      <c r="F228" s="187" t="s">
        <v>1331</v>
      </c>
      <c r="G228" s="26" t="s">
        <v>820</v>
      </c>
      <c r="H228" s="156" t="s">
        <v>1331</v>
      </c>
      <c r="I228" s="156" t="s">
        <v>843</v>
      </c>
    </row>
    <row r="229" spans="1:9" ht="20.45" customHeight="1">
      <c r="A229" s="27" t="s">
        <v>1385</v>
      </c>
      <c r="B229" s="16" t="s">
        <v>1329</v>
      </c>
      <c r="C229" s="16" t="s">
        <v>977</v>
      </c>
      <c r="D229" s="16" t="s">
        <v>1381</v>
      </c>
      <c r="E229" s="26" t="s">
        <v>820</v>
      </c>
      <c r="F229" s="187" t="s">
        <v>1331</v>
      </c>
      <c r="G229" s="26" t="s">
        <v>820</v>
      </c>
      <c r="H229" s="156" t="s">
        <v>1331</v>
      </c>
      <c r="I229" s="156" t="s">
        <v>843</v>
      </c>
    </row>
    <row r="230" spans="1:9" ht="20.45" customHeight="1">
      <c r="A230" s="27" t="s">
        <v>1386</v>
      </c>
      <c r="B230" s="16" t="s">
        <v>1329</v>
      </c>
      <c r="C230" s="16" t="s">
        <v>977</v>
      </c>
      <c r="D230" s="16" t="s">
        <v>1381</v>
      </c>
      <c r="E230" s="26" t="s">
        <v>820</v>
      </c>
      <c r="F230" s="187" t="s">
        <v>1331</v>
      </c>
      <c r="G230" s="26" t="s">
        <v>820</v>
      </c>
      <c r="H230" s="156" t="s">
        <v>1331</v>
      </c>
      <c r="I230" s="156" t="s">
        <v>843</v>
      </c>
    </row>
    <row r="231" spans="1:9" ht="20.45" customHeight="1">
      <c r="A231" s="27" t="s">
        <v>1387</v>
      </c>
      <c r="B231" s="16" t="s">
        <v>1329</v>
      </c>
      <c r="C231" s="16" t="s">
        <v>977</v>
      </c>
      <c r="D231" s="16" t="s">
        <v>1381</v>
      </c>
      <c r="E231" s="26" t="s">
        <v>820</v>
      </c>
      <c r="F231" s="187" t="s">
        <v>1331</v>
      </c>
      <c r="G231" s="26" t="s">
        <v>820</v>
      </c>
      <c r="H231" s="156" t="s">
        <v>1331</v>
      </c>
      <c r="I231" s="156" t="s">
        <v>843</v>
      </c>
    </row>
    <row r="232" spans="1:9" ht="20.45" customHeight="1">
      <c r="A232" s="27" t="s">
        <v>1388</v>
      </c>
      <c r="B232" s="16" t="s">
        <v>1329</v>
      </c>
      <c r="C232" s="16" t="s">
        <v>977</v>
      </c>
      <c r="D232" s="16" t="s">
        <v>1381</v>
      </c>
      <c r="E232" s="26" t="s">
        <v>820</v>
      </c>
      <c r="F232" s="187" t="s">
        <v>1331</v>
      </c>
      <c r="G232" s="26" t="s">
        <v>820</v>
      </c>
      <c r="H232" s="156" t="s">
        <v>1331</v>
      </c>
      <c r="I232" s="156" t="s">
        <v>843</v>
      </c>
    </row>
    <row r="233" spans="1:9" ht="20.45" customHeight="1">
      <c r="A233" s="27" t="s">
        <v>1389</v>
      </c>
      <c r="B233" s="16" t="s">
        <v>1329</v>
      </c>
      <c r="C233" s="16" t="s">
        <v>977</v>
      </c>
      <c r="D233" s="16" t="s">
        <v>1381</v>
      </c>
      <c r="E233" s="26" t="s">
        <v>820</v>
      </c>
      <c r="F233" s="187" t="s">
        <v>1331</v>
      </c>
      <c r="G233" s="26" t="s">
        <v>820</v>
      </c>
      <c r="H233" s="156" t="s">
        <v>1331</v>
      </c>
      <c r="I233" s="156" t="s">
        <v>843</v>
      </c>
    </row>
    <row r="234" spans="1:9" ht="20.45" customHeight="1">
      <c r="A234" s="27" t="s">
        <v>1390</v>
      </c>
      <c r="B234" s="16" t="s">
        <v>1329</v>
      </c>
      <c r="C234" s="16" t="s">
        <v>977</v>
      </c>
      <c r="D234" s="16" t="s">
        <v>1381</v>
      </c>
      <c r="E234" s="26" t="s">
        <v>820</v>
      </c>
      <c r="F234" s="187" t="s">
        <v>1331</v>
      </c>
      <c r="G234" s="26" t="s">
        <v>820</v>
      </c>
      <c r="H234" s="156" t="s">
        <v>1331</v>
      </c>
      <c r="I234" s="156" t="s">
        <v>843</v>
      </c>
    </row>
    <row r="235" spans="1:9" ht="20.45" customHeight="1">
      <c r="A235" s="27" t="s">
        <v>1391</v>
      </c>
      <c r="B235" s="16" t="s">
        <v>1329</v>
      </c>
      <c r="C235" s="16" t="s">
        <v>977</v>
      </c>
      <c r="D235" s="16" t="s">
        <v>1392</v>
      </c>
      <c r="E235" s="26" t="s">
        <v>820</v>
      </c>
      <c r="F235" s="187" t="s">
        <v>1331</v>
      </c>
      <c r="G235" s="26" t="s">
        <v>820</v>
      </c>
      <c r="H235" s="156" t="s">
        <v>1331</v>
      </c>
      <c r="I235" s="156" t="s">
        <v>843</v>
      </c>
    </row>
    <row r="236" spans="1:9" ht="20.45" customHeight="1">
      <c r="A236" s="27" t="s">
        <v>1393</v>
      </c>
      <c r="B236" s="17" t="s">
        <v>1329</v>
      </c>
      <c r="C236" s="17" t="s">
        <v>977</v>
      </c>
      <c r="D236" s="17" t="s">
        <v>1394</v>
      </c>
      <c r="E236" s="26" t="s">
        <v>820</v>
      </c>
      <c r="F236" s="187" t="s">
        <v>1331</v>
      </c>
      <c r="G236" s="26" t="s">
        <v>820</v>
      </c>
      <c r="H236" s="156" t="s">
        <v>1331</v>
      </c>
      <c r="I236" s="156" t="s">
        <v>843</v>
      </c>
    </row>
    <row r="237" spans="1:9" ht="20.45" customHeight="1">
      <c r="A237" s="27" t="s">
        <v>1395</v>
      </c>
      <c r="B237" s="17" t="s">
        <v>1329</v>
      </c>
      <c r="C237" s="17" t="s">
        <v>977</v>
      </c>
      <c r="D237" s="17" t="s">
        <v>1396</v>
      </c>
      <c r="E237" s="26" t="s">
        <v>820</v>
      </c>
      <c r="F237" s="187" t="s">
        <v>1331</v>
      </c>
      <c r="G237" s="26" t="s">
        <v>820</v>
      </c>
      <c r="H237" s="156" t="s">
        <v>1331</v>
      </c>
      <c r="I237" s="156" t="s">
        <v>843</v>
      </c>
    </row>
    <row r="238" spans="1:9" ht="20.45" customHeight="1">
      <c r="A238" s="27" t="s">
        <v>1397</v>
      </c>
      <c r="B238" s="17" t="s">
        <v>1329</v>
      </c>
      <c r="C238" s="17" t="s">
        <v>977</v>
      </c>
      <c r="D238" s="17" t="s">
        <v>1398</v>
      </c>
      <c r="E238" s="26" t="s">
        <v>820</v>
      </c>
      <c r="F238" s="187" t="s">
        <v>1331</v>
      </c>
      <c r="G238" s="26" t="s">
        <v>820</v>
      </c>
      <c r="H238" s="156" t="s">
        <v>1331</v>
      </c>
      <c r="I238" s="156" t="s">
        <v>843</v>
      </c>
    </row>
    <row r="239" spans="1:9" ht="20.45" customHeight="1">
      <c r="A239" s="27" t="s">
        <v>1399</v>
      </c>
      <c r="B239" s="17" t="s">
        <v>1329</v>
      </c>
      <c r="C239" s="17" t="s">
        <v>977</v>
      </c>
      <c r="D239" s="17" t="s">
        <v>1398</v>
      </c>
      <c r="E239" s="26" t="s">
        <v>820</v>
      </c>
      <c r="F239" s="187" t="s">
        <v>1331</v>
      </c>
      <c r="G239" s="26" t="s">
        <v>820</v>
      </c>
      <c r="H239" s="156" t="s">
        <v>1331</v>
      </c>
      <c r="I239" s="156" t="s">
        <v>843</v>
      </c>
    </row>
    <row r="240" spans="1:9" ht="20.45" customHeight="1">
      <c r="A240" s="27" t="s">
        <v>1400</v>
      </c>
      <c r="B240" s="17" t="s">
        <v>1329</v>
      </c>
      <c r="C240" s="17" t="s">
        <v>977</v>
      </c>
      <c r="D240" s="17" t="s">
        <v>1398</v>
      </c>
      <c r="E240" s="26" t="s">
        <v>820</v>
      </c>
      <c r="F240" s="187" t="s">
        <v>1331</v>
      </c>
      <c r="G240" s="26" t="s">
        <v>820</v>
      </c>
      <c r="H240" s="156" t="s">
        <v>1331</v>
      </c>
      <c r="I240" s="156" t="s">
        <v>843</v>
      </c>
    </row>
    <row r="241" spans="1:9" ht="20.45" customHeight="1">
      <c r="A241" s="27" t="s">
        <v>1401</v>
      </c>
      <c r="B241" s="17" t="s">
        <v>1329</v>
      </c>
      <c r="C241" s="17" t="s">
        <v>977</v>
      </c>
      <c r="D241" s="17" t="s">
        <v>1398</v>
      </c>
      <c r="E241" s="26" t="s">
        <v>820</v>
      </c>
      <c r="F241" s="187" t="s">
        <v>1331</v>
      </c>
      <c r="G241" s="26" t="s">
        <v>820</v>
      </c>
      <c r="H241" s="156" t="s">
        <v>1331</v>
      </c>
      <c r="I241" s="156" t="s">
        <v>843</v>
      </c>
    </row>
    <row r="242" spans="1:9" ht="20.45" customHeight="1">
      <c r="A242" s="27" t="s">
        <v>1402</v>
      </c>
      <c r="B242" s="17" t="s">
        <v>1329</v>
      </c>
      <c r="C242" s="17" t="s">
        <v>977</v>
      </c>
      <c r="D242" s="17" t="s">
        <v>1398</v>
      </c>
      <c r="E242" s="26" t="s">
        <v>820</v>
      </c>
      <c r="F242" s="187" t="s">
        <v>1331</v>
      </c>
      <c r="G242" s="26" t="s">
        <v>820</v>
      </c>
      <c r="H242" s="156" t="s">
        <v>1331</v>
      </c>
      <c r="I242" s="156" t="s">
        <v>843</v>
      </c>
    </row>
    <row r="243" spans="1:9" ht="20.45" customHeight="1">
      <c r="A243" s="27" t="s">
        <v>1403</v>
      </c>
      <c r="B243" s="17" t="s">
        <v>1329</v>
      </c>
      <c r="C243" s="17" t="s">
        <v>1404</v>
      </c>
      <c r="D243" s="17" t="s">
        <v>1405</v>
      </c>
      <c r="E243" s="26"/>
      <c r="F243" s="187"/>
      <c r="G243" s="26" t="s">
        <v>813</v>
      </c>
      <c r="H243" s="156" t="s">
        <v>1406</v>
      </c>
      <c r="I243" s="156" t="s">
        <v>843</v>
      </c>
    </row>
    <row r="244" spans="1:9" ht="20.45" customHeight="1">
      <c r="A244" s="27" t="s">
        <v>1407</v>
      </c>
      <c r="B244" s="17" t="s">
        <v>1329</v>
      </c>
      <c r="C244" s="17" t="s">
        <v>1404</v>
      </c>
      <c r="D244" s="17" t="s">
        <v>1405</v>
      </c>
      <c r="E244" s="26"/>
      <c r="F244" s="187"/>
      <c r="G244" s="26" t="s">
        <v>813</v>
      </c>
      <c r="H244" s="156" t="s">
        <v>1406</v>
      </c>
      <c r="I244" s="156" t="s">
        <v>843</v>
      </c>
    </row>
    <row r="245" spans="1:9" ht="20.45" customHeight="1">
      <c r="A245" s="27" t="s">
        <v>1408</v>
      </c>
      <c r="B245" s="17" t="s">
        <v>1329</v>
      </c>
      <c r="C245" s="17" t="s">
        <v>1404</v>
      </c>
      <c r="D245" s="17" t="s">
        <v>1405</v>
      </c>
      <c r="E245" s="26"/>
      <c r="F245" s="187"/>
      <c r="G245" s="26" t="s">
        <v>813</v>
      </c>
      <c r="H245" s="156" t="s">
        <v>1406</v>
      </c>
      <c r="I245" s="156" t="s">
        <v>843</v>
      </c>
    </row>
    <row r="246" spans="1:9" ht="20.45" customHeight="1">
      <c r="A246" s="27" t="s">
        <v>1409</v>
      </c>
      <c r="B246" s="16" t="s">
        <v>1329</v>
      </c>
      <c r="C246" s="16" t="s">
        <v>1404</v>
      </c>
      <c r="D246" s="16" t="s">
        <v>1410</v>
      </c>
      <c r="E246" s="26"/>
      <c r="F246" s="187"/>
      <c r="G246" s="26" t="s">
        <v>813</v>
      </c>
      <c r="H246" s="156" t="s">
        <v>1406</v>
      </c>
      <c r="I246" s="156" t="s">
        <v>843</v>
      </c>
    </row>
    <row r="247" spans="1:9" ht="20.45" customHeight="1">
      <c r="A247" s="27" t="s">
        <v>1411</v>
      </c>
      <c r="B247" s="16" t="s">
        <v>1329</v>
      </c>
      <c r="C247" s="16" t="s">
        <v>1404</v>
      </c>
      <c r="D247" s="16" t="s">
        <v>1410</v>
      </c>
      <c r="E247" s="26"/>
      <c r="F247" s="187"/>
      <c r="G247" s="26" t="s">
        <v>813</v>
      </c>
      <c r="H247" s="156" t="s">
        <v>1406</v>
      </c>
      <c r="I247" s="156" t="s">
        <v>843</v>
      </c>
    </row>
    <row r="248" spans="1:9" ht="20.45" customHeight="1">
      <c r="A248" s="27" t="s">
        <v>1412</v>
      </c>
      <c r="B248" s="16" t="s">
        <v>1329</v>
      </c>
      <c r="C248" s="16" t="s">
        <v>1404</v>
      </c>
      <c r="D248" s="16" t="s">
        <v>1410</v>
      </c>
      <c r="E248" s="26"/>
      <c r="F248" s="187"/>
      <c r="G248" s="26" t="s">
        <v>813</v>
      </c>
      <c r="H248" s="156" t="s">
        <v>1406</v>
      </c>
      <c r="I248" s="156" t="s">
        <v>843</v>
      </c>
    </row>
    <row r="249" spans="1:9" ht="20.45" customHeight="1">
      <c r="A249" s="27" t="s">
        <v>1413</v>
      </c>
      <c r="B249" s="16" t="s">
        <v>1329</v>
      </c>
      <c r="C249" s="16" t="s">
        <v>1404</v>
      </c>
      <c r="D249" s="16" t="s">
        <v>1410</v>
      </c>
      <c r="E249" s="26"/>
      <c r="F249" s="187"/>
      <c r="G249" s="26" t="s">
        <v>813</v>
      </c>
      <c r="H249" s="156" t="s">
        <v>1406</v>
      </c>
      <c r="I249" s="156" t="s">
        <v>843</v>
      </c>
    </row>
    <row r="250" spans="1:9" ht="20.45" customHeight="1">
      <c r="A250" s="27" t="s">
        <v>1414</v>
      </c>
      <c r="B250" s="17" t="s">
        <v>1329</v>
      </c>
      <c r="C250" s="17" t="s">
        <v>1404</v>
      </c>
      <c r="D250" s="17" t="s">
        <v>1410</v>
      </c>
      <c r="E250" s="26"/>
      <c r="F250" s="187"/>
      <c r="G250" s="26" t="s">
        <v>813</v>
      </c>
      <c r="H250" s="156" t="s">
        <v>1406</v>
      </c>
      <c r="I250" s="156" t="s">
        <v>843</v>
      </c>
    </row>
    <row r="251" spans="1:9" ht="20.45" customHeight="1">
      <c r="A251" s="27" t="s">
        <v>1415</v>
      </c>
      <c r="B251" s="17" t="s">
        <v>1329</v>
      </c>
      <c r="C251" s="17" t="s">
        <v>1404</v>
      </c>
      <c r="D251" s="17" t="s">
        <v>1410</v>
      </c>
      <c r="E251" s="26"/>
      <c r="F251" s="187"/>
      <c r="G251" s="26" t="s">
        <v>813</v>
      </c>
      <c r="H251" s="156" t="s">
        <v>1406</v>
      </c>
      <c r="I251" s="156" t="s">
        <v>843</v>
      </c>
    </row>
    <row r="252" spans="1:9" ht="20.45" customHeight="1">
      <c r="A252" s="27" t="s">
        <v>1416</v>
      </c>
      <c r="B252" s="16" t="s">
        <v>1329</v>
      </c>
      <c r="C252" s="16" t="s">
        <v>1404</v>
      </c>
      <c r="D252" s="16" t="s">
        <v>1410</v>
      </c>
      <c r="E252" s="26"/>
      <c r="F252" s="187"/>
      <c r="G252" s="26" t="s">
        <v>813</v>
      </c>
      <c r="H252" s="156" t="s">
        <v>1406</v>
      </c>
      <c r="I252" s="156" t="s">
        <v>843</v>
      </c>
    </row>
    <row r="253" spans="1:9" ht="20.45" customHeight="1">
      <c r="A253" s="27" t="s">
        <v>1417</v>
      </c>
      <c r="B253" s="16" t="s">
        <v>1329</v>
      </c>
      <c r="C253" s="16" t="s">
        <v>1404</v>
      </c>
      <c r="D253" s="16" t="s">
        <v>1418</v>
      </c>
      <c r="E253" s="26"/>
      <c r="F253" s="187"/>
      <c r="G253" s="26" t="s">
        <v>813</v>
      </c>
      <c r="H253" s="156" t="s">
        <v>1406</v>
      </c>
      <c r="I253" s="156" t="s">
        <v>843</v>
      </c>
    </row>
    <row r="254" spans="1:9" ht="20.45" customHeight="1">
      <c r="A254" s="27" t="s">
        <v>1419</v>
      </c>
      <c r="B254" s="16" t="s">
        <v>1329</v>
      </c>
      <c r="C254" s="16" t="s">
        <v>1404</v>
      </c>
      <c r="D254" s="16" t="s">
        <v>1418</v>
      </c>
      <c r="E254" s="26"/>
      <c r="F254" s="187"/>
      <c r="G254" s="26" t="s">
        <v>813</v>
      </c>
      <c r="H254" s="156" t="s">
        <v>1406</v>
      </c>
      <c r="I254" s="156" t="s">
        <v>843</v>
      </c>
    </row>
    <row r="255" spans="1:9" ht="20.45" customHeight="1">
      <c r="A255" s="27" t="s">
        <v>1420</v>
      </c>
      <c r="B255" s="16" t="s">
        <v>1329</v>
      </c>
      <c r="C255" s="16" t="s">
        <v>1421</v>
      </c>
      <c r="D255" s="16" t="s">
        <v>1422</v>
      </c>
      <c r="E255" s="26" t="s">
        <v>820</v>
      </c>
      <c r="F255" s="187"/>
      <c r="G255" s="156" t="s">
        <v>855</v>
      </c>
      <c r="H255" s="156"/>
      <c r="I255" s="156" t="s">
        <v>843</v>
      </c>
    </row>
    <row r="256" spans="1:9" ht="20.45" customHeight="1">
      <c r="A256" s="27" t="s">
        <v>1423</v>
      </c>
      <c r="B256" s="16" t="s">
        <v>1424</v>
      </c>
      <c r="C256" s="16" t="s">
        <v>1425</v>
      </c>
      <c r="D256" s="16"/>
      <c r="E256" s="26" t="s">
        <v>820</v>
      </c>
      <c r="F256" s="187" t="s">
        <v>1426</v>
      </c>
      <c r="G256" s="26"/>
      <c r="H256" s="156"/>
      <c r="I256" s="156" t="s">
        <v>843</v>
      </c>
    </row>
    <row r="257" spans="1:9" ht="20.45" customHeight="1">
      <c r="A257" s="27" t="s">
        <v>1427</v>
      </c>
      <c r="B257" s="17" t="s">
        <v>1428</v>
      </c>
      <c r="C257" s="17" t="s">
        <v>935</v>
      </c>
      <c r="D257" s="17"/>
      <c r="E257" s="26" t="s">
        <v>813</v>
      </c>
      <c r="F257" s="187" t="s">
        <v>1429</v>
      </c>
      <c r="G257" s="156" t="s">
        <v>855</v>
      </c>
      <c r="H257" s="156"/>
      <c r="I257" s="156" t="s">
        <v>843</v>
      </c>
    </row>
    <row r="258" spans="1:9" ht="20.45" customHeight="1">
      <c r="A258" s="27" t="s">
        <v>1430</v>
      </c>
      <c r="B258" s="17" t="s">
        <v>1428</v>
      </c>
      <c r="C258" s="17" t="s">
        <v>1431</v>
      </c>
      <c r="D258" s="17"/>
      <c r="E258" s="26" t="s">
        <v>813</v>
      </c>
      <c r="F258" s="187" t="s">
        <v>1432</v>
      </c>
      <c r="G258" s="26" t="s">
        <v>813</v>
      </c>
      <c r="H258" s="156" t="s">
        <v>1433</v>
      </c>
      <c r="I258" s="156" t="s">
        <v>843</v>
      </c>
    </row>
    <row r="259" spans="1:9" ht="20.45" customHeight="1">
      <c r="A259" s="27" t="s">
        <v>1434</v>
      </c>
      <c r="B259" s="17" t="s">
        <v>1435</v>
      </c>
      <c r="C259" s="17" t="s">
        <v>1436</v>
      </c>
      <c r="D259" s="17" t="s">
        <v>1437</v>
      </c>
      <c r="E259" s="26" t="s">
        <v>820</v>
      </c>
      <c r="F259" s="187" t="s">
        <v>1438</v>
      </c>
      <c r="G259" s="156" t="s">
        <v>855</v>
      </c>
      <c r="H259" s="156"/>
      <c r="I259" s="156" t="s">
        <v>980</v>
      </c>
    </row>
    <row r="260" spans="1:9" ht="20.45" customHeight="1">
      <c r="A260" s="27" t="s">
        <v>1439</v>
      </c>
      <c r="B260" s="16" t="s">
        <v>1435</v>
      </c>
      <c r="C260" s="16" t="s">
        <v>1436</v>
      </c>
      <c r="D260" s="16" t="s">
        <v>1440</v>
      </c>
      <c r="E260" s="26" t="s">
        <v>820</v>
      </c>
      <c r="F260" s="187" t="s">
        <v>1438</v>
      </c>
      <c r="G260" s="156" t="s">
        <v>855</v>
      </c>
      <c r="H260" s="156"/>
      <c r="I260" s="156" t="s">
        <v>980</v>
      </c>
    </row>
    <row r="261" spans="1:9" ht="20.45" customHeight="1">
      <c r="A261" s="27" t="s">
        <v>1441</v>
      </c>
      <c r="B261" s="16" t="s">
        <v>1435</v>
      </c>
      <c r="C261" s="16" t="s">
        <v>1436</v>
      </c>
      <c r="D261" s="16" t="s">
        <v>1442</v>
      </c>
      <c r="E261" s="26" t="s">
        <v>820</v>
      </c>
      <c r="F261" s="187" t="s">
        <v>1438</v>
      </c>
      <c r="G261" s="156" t="s">
        <v>855</v>
      </c>
      <c r="H261" s="156"/>
      <c r="I261" s="156" t="s">
        <v>980</v>
      </c>
    </row>
    <row r="262" spans="1:9" ht="20.45" customHeight="1">
      <c r="A262" s="27" t="s">
        <v>1443</v>
      </c>
      <c r="B262" s="16" t="s">
        <v>1435</v>
      </c>
      <c r="C262" s="16" t="s">
        <v>1436</v>
      </c>
      <c r="D262" s="16" t="s">
        <v>1444</v>
      </c>
      <c r="E262" s="26" t="s">
        <v>820</v>
      </c>
      <c r="F262" s="187" t="s">
        <v>1438</v>
      </c>
      <c r="G262" s="156" t="s">
        <v>855</v>
      </c>
      <c r="H262" s="156"/>
      <c r="I262" s="156" t="s">
        <v>980</v>
      </c>
    </row>
    <row r="263" spans="1:9" ht="20.45" customHeight="1">
      <c r="A263" s="27" t="s">
        <v>1445</v>
      </c>
      <c r="B263" s="16" t="s">
        <v>1435</v>
      </c>
      <c r="C263" s="16" t="s">
        <v>1436</v>
      </c>
      <c r="D263" s="16" t="s">
        <v>1446</v>
      </c>
      <c r="E263" s="156" t="s">
        <v>896</v>
      </c>
      <c r="F263" s="187"/>
      <c r="G263" s="26" t="s">
        <v>820</v>
      </c>
      <c r="H263" s="156" t="s">
        <v>1438</v>
      </c>
      <c r="I263" s="156" t="s">
        <v>980</v>
      </c>
    </row>
    <row r="264" spans="1:9" ht="20.45" customHeight="1">
      <c r="A264" s="27" t="s">
        <v>1447</v>
      </c>
      <c r="B264" s="17" t="s">
        <v>1435</v>
      </c>
      <c r="C264" s="17" t="s">
        <v>1436</v>
      </c>
      <c r="D264" s="17" t="s">
        <v>1448</v>
      </c>
      <c r="E264" s="26" t="s">
        <v>820</v>
      </c>
      <c r="F264" s="187"/>
      <c r="G264" s="26" t="s">
        <v>820</v>
      </c>
      <c r="H264" s="156" t="s">
        <v>1438</v>
      </c>
      <c r="I264" s="156" t="s">
        <v>980</v>
      </c>
    </row>
    <row r="265" spans="1:9" ht="20.45" customHeight="1">
      <c r="A265" s="27" t="s">
        <v>1449</v>
      </c>
      <c r="B265" s="17" t="s">
        <v>1435</v>
      </c>
      <c r="C265" s="17" t="s">
        <v>1436</v>
      </c>
      <c r="D265" s="17" t="s">
        <v>1450</v>
      </c>
      <c r="E265" s="156" t="s">
        <v>896</v>
      </c>
      <c r="F265" s="187"/>
      <c r="G265" s="26" t="s">
        <v>820</v>
      </c>
      <c r="H265" s="156" t="s">
        <v>1438</v>
      </c>
      <c r="I265" s="156" t="s">
        <v>980</v>
      </c>
    </row>
    <row r="266" spans="1:9" ht="20.45" customHeight="1">
      <c r="A266" s="27" t="s">
        <v>1451</v>
      </c>
      <c r="B266" s="17" t="s">
        <v>1452</v>
      </c>
      <c r="C266" s="17" t="s">
        <v>1453</v>
      </c>
      <c r="D266" s="17" t="s">
        <v>1454</v>
      </c>
      <c r="E266" s="26" t="s">
        <v>813</v>
      </c>
      <c r="F266" s="187" t="s">
        <v>1455</v>
      </c>
      <c r="G266" s="26" t="s">
        <v>813</v>
      </c>
      <c r="H266" s="156" t="s">
        <v>1455</v>
      </c>
      <c r="I266" s="156" t="s">
        <v>856</v>
      </c>
    </row>
    <row r="267" spans="1:9" ht="20.45" customHeight="1">
      <c r="A267" s="27" t="s">
        <v>1456</v>
      </c>
      <c r="B267" s="17" t="s">
        <v>1452</v>
      </c>
      <c r="C267" s="17" t="s">
        <v>1457</v>
      </c>
      <c r="D267" s="17" t="s">
        <v>1458</v>
      </c>
      <c r="E267" s="26" t="s">
        <v>813</v>
      </c>
      <c r="F267" s="187" t="s">
        <v>1459</v>
      </c>
      <c r="G267" s="26"/>
      <c r="H267" s="156"/>
      <c r="I267" s="156" t="s">
        <v>856</v>
      </c>
    </row>
    <row r="268" spans="1:9" ht="20.45" customHeight="1">
      <c r="A268" s="27" t="s">
        <v>1460</v>
      </c>
      <c r="B268" s="16" t="s">
        <v>1452</v>
      </c>
      <c r="C268" s="16" t="s">
        <v>1457</v>
      </c>
      <c r="D268" s="16" t="s">
        <v>1461</v>
      </c>
      <c r="E268" s="26"/>
      <c r="F268" s="187"/>
      <c r="G268" s="26" t="s">
        <v>813</v>
      </c>
      <c r="H268" s="156" t="s">
        <v>1459</v>
      </c>
      <c r="I268" s="156" t="s">
        <v>856</v>
      </c>
    </row>
    <row r="269" spans="1:9" ht="20.45" customHeight="1">
      <c r="A269" s="27" t="s">
        <v>1462</v>
      </c>
      <c r="B269" s="16" t="s">
        <v>1463</v>
      </c>
      <c r="C269" s="16" t="s">
        <v>1464</v>
      </c>
      <c r="D269" s="16"/>
      <c r="E269" s="26" t="s">
        <v>813</v>
      </c>
      <c r="F269" s="187" t="s">
        <v>1465</v>
      </c>
      <c r="G269" s="156" t="s">
        <v>855</v>
      </c>
      <c r="H269" s="156"/>
      <c r="I269" s="156" t="s">
        <v>843</v>
      </c>
    </row>
    <row r="270" spans="1:9" ht="20.45" customHeight="1">
      <c r="A270" s="27" t="s">
        <v>1466</v>
      </c>
      <c r="B270" s="16" t="s">
        <v>1467</v>
      </c>
      <c r="C270" s="16" t="s">
        <v>1468</v>
      </c>
      <c r="D270" s="16" t="s">
        <v>1469</v>
      </c>
      <c r="E270" s="26" t="s">
        <v>813</v>
      </c>
      <c r="F270" s="187" t="s">
        <v>1470</v>
      </c>
      <c r="G270" s="26" t="s">
        <v>813</v>
      </c>
      <c r="H270" s="156" t="s">
        <v>1471</v>
      </c>
      <c r="I270" s="156" t="s">
        <v>843</v>
      </c>
    </row>
    <row r="271" spans="1:9" ht="20.45" customHeight="1">
      <c r="A271" s="27" t="s">
        <v>1472</v>
      </c>
      <c r="B271" s="16" t="s">
        <v>1467</v>
      </c>
      <c r="C271" s="16" t="s">
        <v>1473</v>
      </c>
      <c r="D271" s="16" t="s">
        <v>1474</v>
      </c>
      <c r="E271" s="26" t="s">
        <v>813</v>
      </c>
      <c r="F271" s="187" t="s">
        <v>1475</v>
      </c>
      <c r="G271" s="26" t="s">
        <v>813</v>
      </c>
      <c r="H271" s="156" t="s">
        <v>1475</v>
      </c>
      <c r="I271" s="156" t="s">
        <v>843</v>
      </c>
    </row>
    <row r="272" spans="1:9" ht="20.45" customHeight="1">
      <c r="A272" s="27" t="s">
        <v>1476</v>
      </c>
      <c r="B272" s="16" t="s">
        <v>1467</v>
      </c>
      <c r="C272" s="16" t="s">
        <v>1473</v>
      </c>
      <c r="D272" s="16" t="s">
        <v>1477</v>
      </c>
      <c r="E272" s="26" t="s">
        <v>813</v>
      </c>
      <c r="F272" s="187" t="s">
        <v>1470</v>
      </c>
      <c r="G272" s="26" t="s">
        <v>813</v>
      </c>
      <c r="H272" s="156" t="s">
        <v>1471</v>
      </c>
      <c r="I272" s="156" t="s">
        <v>843</v>
      </c>
    </row>
    <row r="273" spans="1:9" ht="20.45" customHeight="1">
      <c r="A273" s="27" t="s">
        <v>1478</v>
      </c>
      <c r="B273" s="16" t="s">
        <v>1467</v>
      </c>
      <c r="C273" s="16" t="s">
        <v>1473</v>
      </c>
      <c r="D273" s="16" t="s">
        <v>1479</v>
      </c>
      <c r="E273" s="26" t="s">
        <v>813</v>
      </c>
      <c r="F273" s="187" t="s">
        <v>1470</v>
      </c>
      <c r="G273" s="26" t="s">
        <v>813</v>
      </c>
      <c r="H273" s="156" t="s">
        <v>1471</v>
      </c>
      <c r="I273" s="156" t="s">
        <v>843</v>
      </c>
    </row>
    <row r="274" spans="1:9" ht="20.45" customHeight="1">
      <c r="A274" s="27" t="s">
        <v>1480</v>
      </c>
      <c r="B274" s="16" t="s">
        <v>1481</v>
      </c>
      <c r="C274" s="16" t="s">
        <v>1482</v>
      </c>
      <c r="D274" s="16" t="s">
        <v>1483</v>
      </c>
      <c r="E274" s="26" t="s">
        <v>813</v>
      </c>
      <c r="F274" s="187" t="s">
        <v>1484</v>
      </c>
      <c r="G274" s="26" t="s">
        <v>813</v>
      </c>
      <c r="H274" s="156" t="s">
        <v>1484</v>
      </c>
      <c r="I274" s="156" t="s">
        <v>843</v>
      </c>
    </row>
    <row r="275" spans="1:9" ht="20.45" customHeight="1">
      <c r="A275" s="27" t="s">
        <v>1485</v>
      </c>
      <c r="B275" s="16" t="s">
        <v>1486</v>
      </c>
      <c r="C275" s="16" t="s">
        <v>1214</v>
      </c>
      <c r="D275" s="16" t="s">
        <v>1487</v>
      </c>
      <c r="E275" s="26" t="s">
        <v>820</v>
      </c>
      <c r="F275" s="187"/>
      <c r="G275" s="26" t="s">
        <v>813</v>
      </c>
      <c r="H275" s="156" t="s">
        <v>1488</v>
      </c>
      <c r="I275" s="156" t="s">
        <v>843</v>
      </c>
    </row>
    <row r="276" spans="1:9" ht="20.45" customHeight="1">
      <c r="A276" s="27" t="s">
        <v>1489</v>
      </c>
      <c r="B276" s="16" t="s">
        <v>1486</v>
      </c>
      <c r="C276" s="16" t="s">
        <v>1490</v>
      </c>
      <c r="D276" s="16" t="s">
        <v>1491</v>
      </c>
      <c r="E276" s="156" t="s">
        <v>896</v>
      </c>
      <c r="F276" s="187"/>
      <c r="G276" s="26" t="s">
        <v>813</v>
      </c>
      <c r="H276" s="156" t="s">
        <v>1492</v>
      </c>
      <c r="I276" s="156" t="s">
        <v>980</v>
      </c>
    </row>
    <row r="277" spans="1:9" ht="20.45" customHeight="1">
      <c r="A277" s="27" t="s">
        <v>1493</v>
      </c>
      <c r="B277" s="16" t="s">
        <v>1486</v>
      </c>
      <c r="C277" s="16" t="s">
        <v>1494</v>
      </c>
      <c r="D277" s="16" t="s">
        <v>1495</v>
      </c>
      <c r="E277" s="26" t="s">
        <v>820</v>
      </c>
      <c r="F277" s="187"/>
      <c r="G277" s="156" t="s">
        <v>855</v>
      </c>
      <c r="H277" s="156"/>
      <c r="I277" s="156" t="s">
        <v>1221</v>
      </c>
    </row>
    <row r="278" spans="1:9" ht="20.45" customHeight="1">
      <c r="A278" s="27" t="s">
        <v>1496</v>
      </c>
      <c r="B278" s="16" t="s">
        <v>1486</v>
      </c>
      <c r="C278" s="16" t="s">
        <v>1494</v>
      </c>
      <c r="D278" s="16" t="s">
        <v>1497</v>
      </c>
      <c r="E278" s="26" t="s">
        <v>820</v>
      </c>
      <c r="F278" s="187"/>
      <c r="G278" s="156" t="s">
        <v>855</v>
      </c>
      <c r="H278" s="156"/>
      <c r="I278" s="156" t="s">
        <v>1221</v>
      </c>
    </row>
    <row r="279" spans="1:9" ht="20.45" customHeight="1">
      <c r="A279" s="27" t="s">
        <v>1498</v>
      </c>
      <c r="B279" s="16" t="s">
        <v>1486</v>
      </c>
      <c r="C279" s="16" t="s">
        <v>1499</v>
      </c>
      <c r="D279" s="16" t="s">
        <v>1500</v>
      </c>
      <c r="E279" s="26" t="s">
        <v>813</v>
      </c>
      <c r="F279" s="187" t="s">
        <v>1501</v>
      </c>
      <c r="G279" s="26" t="s">
        <v>813</v>
      </c>
      <c r="H279" s="156" t="s">
        <v>1501</v>
      </c>
      <c r="I279" s="156" t="s">
        <v>1221</v>
      </c>
    </row>
    <row r="280" spans="1:9" ht="20.45" customHeight="1">
      <c r="A280" s="27" t="s">
        <v>1502</v>
      </c>
      <c r="B280" s="16" t="s">
        <v>1486</v>
      </c>
      <c r="C280" s="16" t="s">
        <v>1503</v>
      </c>
      <c r="D280" s="16" t="s">
        <v>1504</v>
      </c>
      <c r="E280" s="26" t="s">
        <v>813</v>
      </c>
      <c r="F280" s="187" t="s">
        <v>1505</v>
      </c>
      <c r="G280" s="26" t="s">
        <v>813</v>
      </c>
      <c r="H280" s="156" t="s">
        <v>1505</v>
      </c>
      <c r="I280" s="156" t="s">
        <v>843</v>
      </c>
    </row>
    <row r="281" spans="1:9" ht="20.45" customHeight="1">
      <c r="A281" s="27" t="s">
        <v>1506</v>
      </c>
      <c r="B281" s="16" t="s">
        <v>1486</v>
      </c>
      <c r="C281" s="16" t="s">
        <v>1507</v>
      </c>
      <c r="D281" s="16"/>
      <c r="E281" s="26" t="s">
        <v>813</v>
      </c>
      <c r="F281" s="187" t="s">
        <v>1508</v>
      </c>
      <c r="G281" s="26" t="s">
        <v>813</v>
      </c>
      <c r="H281" s="156" t="s">
        <v>1508</v>
      </c>
      <c r="I281" s="156" t="s">
        <v>1305</v>
      </c>
    </row>
    <row r="282" spans="1:9" ht="20.45" customHeight="1">
      <c r="A282" s="27" t="s">
        <v>1509</v>
      </c>
      <c r="B282" s="16" t="s">
        <v>1486</v>
      </c>
      <c r="C282" s="16" t="s">
        <v>1510</v>
      </c>
      <c r="D282" s="16" t="s">
        <v>1511</v>
      </c>
      <c r="E282" s="26" t="s">
        <v>820</v>
      </c>
      <c r="F282" s="187" t="s">
        <v>1512</v>
      </c>
      <c r="G282" s="26" t="s">
        <v>820</v>
      </c>
      <c r="H282" s="156" t="s">
        <v>1512</v>
      </c>
      <c r="I282" s="156" t="s">
        <v>843</v>
      </c>
    </row>
    <row r="283" spans="1:9" ht="20.45" customHeight="1">
      <c r="A283" s="27" t="s">
        <v>1513</v>
      </c>
      <c r="B283" s="16" t="s">
        <v>1514</v>
      </c>
      <c r="C283" s="16" t="s">
        <v>1515</v>
      </c>
      <c r="D283" s="16" t="s">
        <v>1516</v>
      </c>
      <c r="E283" s="26" t="s">
        <v>813</v>
      </c>
      <c r="F283" s="187" t="s">
        <v>1517</v>
      </c>
      <c r="G283" s="26" t="s">
        <v>813</v>
      </c>
      <c r="H283" s="156" t="s">
        <v>1517</v>
      </c>
      <c r="I283" s="156" t="s">
        <v>843</v>
      </c>
    </row>
    <row r="284" spans="1:9" ht="20.45" customHeight="1">
      <c r="A284" s="27" t="s">
        <v>1518</v>
      </c>
      <c r="B284" s="16" t="s">
        <v>1519</v>
      </c>
      <c r="C284" s="16" t="s">
        <v>1520</v>
      </c>
      <c r="D284" s="16" t="s">
        <v>1521</v>
      </c>
      <c r="E284" s="26" t="s">
        <v>813</v>
      </c>
      <c r="F284" s="187" t="s">
        <v>1522</v>
      </c>
      <c r="G284" s="26"/>
      <c r="H284" s="156"/>
      <c r="I284" s="156"/>
    </row>
    <row r="285" spans="1:9" ht="20.45" customHeight="1">
      <c r="A285" s="27" t="s">
        <v>1523</v>
      </c>
      <c r="B285" s="16" t="s">
        <v>1524</v>
      </c>
      <c r="C285" s="16" t="s">
        <v>1525</v>
      </c>
      <c r="D285" s="16" t="s">
        <v>1526</v>
      </c>
      <c r="E285" s="26" t="s">
        <v>813</v>
      </c>
      <c r="F285" s="187" t="s">
        <v>1527</v>
      </c>
      <c r="G285" s="26" t="s">
        <v>813</v>
      </c>
      <c r="H285" s="156" t="s">
        <v>1527</v>
      </c>
      <c r="I285" s="156" t="s">
        <v>1528</v>
      </c>
    </row>
    <row r="286" spans="1:9" ht="20.45" customHeight="1">
      <c r="A286" s="27" t="s">
        <v>1529</v>
      </c>
      <c r="B286" s="16" t="s">
        <v>1524</v>
      </c>
      <c r="C286" s="16" t="s">
        <v>1525</v>
      </c>
      <c r="D286" s="16" t="s">
        <v>1530</v>
      </c>
      <c r="E286" s="26" t="s">
        <v>813</v>
      </c>
      <c r="F286" s="187" t="s">
        <v>1527</v>
      </c>
      <c r="G286" s="26" t="s">
        <v>813</v>
      </c>
      <c r="H286" s="156" t="s">
        <v>1527</v>
      </c>
      <c r="I286" s="156" t="s">
        <v>1528</v>
      </c>
    </row>
    <row r="287" spans="1:9" ht="20.45" customHeight="1">
      <c r="A287" s="27" t="s">
        <v>1531</v>
      </c>
      <c r="B287" s="16" t="s">
        <v>1532</v>
      </c>
      <c r="C287" s="16" t="s">
        <v>899</v>
      </c>
      <c r="D287" s="16" t="s">
        <v>1533</v>
      </c>
      <c r="E287" s="26" t="s">
        <v>813</v>
      </c>
      <c r="F287" s="187" t="s">
        <v>1534</v>
      </c>
      <c r="G287" s="26" t="s">
        <v>813</v>
      </c>
      <c r="H287" s="156" t="s">
        <v>1534</v>
      </c>
      <c r="I287" s="156" t="s">
        <v>843</v>
      </c>
    </row>
    <row r="288" spans="1:9" ht="20.45" customHeight="1">
      <c r="A288" s="27" t="s">
        <v>1535</v>
      </c>
      <c r="B288" s="16" t="s">
        <v>1532</v>
      </c>
      <c r="C288" s="16" t="s">
        <v>899</v>
      </c>
      <c r="D288" s="16" t="s">
        <v>1536</v>
      </c>
      <c r="E288" s="26" t="s">
        <v>813</v>
      </c>
      <c r="F288" s="187" t="s">
        <v>1534</v>
      </c>
      <c r="G288" s="26" t="s">
        <v>813</v>
      </c>
      <c r="H288" s="156" t="s">
        <v>1534</v>
      </c>
      <c r="I288" s="156" t="s">
        <v>843</v>
      </c>
    </row>
    <row r="289" spans="1:9" ht="20.45" customHeight="1">
      <c r="A289" s="27" t="s">
        <v>1537</v>
      </c>
      <c r="B289" s="16" t="s">
        <v>1532</v>
      </c>
      <c r="C289" s="16" t="s">
        <v>899</v>
      </c>
      <c r="D289" s="16" t="s">
        <v>1538</v>
      </c>
      <c r="E289" s="26" t="s">
        <v>813</v>
      </c>
      <c r="F289" s="187" t="s">
        <v>1534</v>
      </c>
      <c r="G289" s="26" t="s">
        <v>813</v>
      </c>
      <c r="H289" s="156" t="s">
        <v>1534</v>
      </c>
      <c r="I289" s="156" t="s">
        <v>843</v>
      </c>
    </row>
    <row r="290" spans="1:9" ht="20.45" customHeight="1">
      <c r="A290" s="27" t="s">
        <v>1539</v>
      </c>
      <c r="B290" s="16" t="s">
        <v>1532</v>
      </c>
      <c r="C290" s="16" t="s">
        <v>1540</v>
      </c>
      <c r="D290" s="16" t="s">
        <v>1541</v>
      </c>
      <c r="E290" s="156" t="s">
        <v>896</v>
      </c>
      <c r="F290" s="187"/>
      <c r="G290" s="156" t="s">
        <v>855</v>
      </c>
      <c r="H290" s="156"/>
      <c r="I290" s="156"/>
    </row>
    <row r="291" spans="1:9" ht="20.45" customHeight="1">
      <c r="A291" s="27" t="s">
        <v>1542</v>
      </c>
      <c r="B291" s="16" t="s">
        <v>1543</v>
      </c>
      <c r="C291" s="16" t="s">
        <v>1296</v>
      </c>
      <c r="D291" s="16"/>
      <c r="E291" s="156" t="s">
        <v>896</v>
      </c>
      <c r="F291" s="187"/>
      <c r="G291" s="26" t="s">
        <v>813</v>
      </c>
      <c r="H291" s="156"/>
      <c r="I291" s="156" t="s">
        <v>856</v>
      </c>
    </row>
    <row r="292" spans="1:9" ht="20.45" customHeight="1">
      <c r="A292" s="27" t="s">
        <v>1544</v>
      </c>
      <c r="B292" s="16" t="s">
        <v>1545</v>
      </c>
      <c r="C292" s="16" t="s">
        <v>1022</v>
      </c>
      <c r="D292" s="16"/>
      <c r="E292" s="26" t="s">
        <v>813</v>
      </c>
      <c r="F292" s="187" t="s">
        <v>1546</v>
      </c>
      <c r="G292" s="26" t="s">
        <v>813</v>
      </c>
      <c r="H292" s="156" t="s">
        <v>1547</v>
      </c>
      <c r="I292" s="156"/>
    </row>
    <row r="293" spans="1:9" ht="20.45" customHeight="1">
      <c r="A293" s="27" t="s">
        <v>1548</v>
      </c>
      <c r="B293" s="16" t="s">
        <v>1549</v>
      </c>
      <c r="C293" s="16" t="s">
        <v>1550</v>
      </c>
      <c r="D293" s="16" t="s">
        <v>1551</v>
      </c>
      <c r="E293" s="26" t="s">
        <v>813</v>
      </c>
      <c r="F293" s="187" t="s">
        <v>1552</v>
      </c>
      <c r="G293" s="156" t="s">
        <v>855</v>
      </c>
      <c r="H293" s="156"/>
      <c r="I293" s="156" t="s">
        <v>843</v>
      </c>
    </row>
    <row r="294" spans="1:9" ht="20.45" customHeight="1">
      <c r="A294" s="27" t="s">
        <v>1553</v>
      </c>
      <c r="B294" s="16" t="s">
        <v>1549</v>
      </c>
      <c r="C294" s="16" t="s">
        <v>1554</v>
      </c>
      <c r="D294" s="16" t="s">
        <v>1555</v>
      </c>
      <c r="E294" s="26" t="s">
        <v>813</v>
      </c>
      <c r="F294" s="187" t="s">
        <v>1556</v>
      </c>
      <c r="G294" s="156" t="s">
        <v>855</v>
      </c>
      <c r="H294" s="156"/>
      <c r="I294" s="156" t="s">
        <v>856</v>
      </c>
    </row>
    <row r="295" spans="1:9" ht="20.45" customHeight="1">
      <c r="A295" s="27" t="s">
        <v>1557</v>
      </c>
      <c r="B295" s="16" t="s">
        <v>1549</v>
      </c>
      <c r="C295" s="16" t="s">
        <v>1554</v>
      </c>
      <c r="D295" s="16" t="s">
        <v>1558</v>
      </c>
      <c r="E295" s="26" t="s">
        <v>813</v>
      </c>
      <c r="F295" s="187" t="s">
        <v>1559</v>
      </c>
      <c r="G295" s="156" t="s">
        <v>855</v>
      </c>
      <c r="H295" s="156"/>
      <c r="I295" s="156" t="s">
        <v>856</v>
      </c>
    </row>
    <row r="296" spans="1:9" ht="20.45" customHeight="1">
      <c r="A296" s="27" t="s">
        <v>1560</v>
      </c>
      <c r="B296" s="17" t="s">
        <v>1549</v>
      </c>
      <c r="C296" s="17" t="s">
        <v>1561</v>
      </c>
      <c r="D296" s="17" t="s">
        <v>1562</v>
      </c>
      <c r="E296" s="26" t="s">
        <v>813</v>
      </c>
      <c r="F296" s="187" t="s">
        <v>1563</v>
      </c>
      <c r="G296" s="26"/>
      <c r="H296" s="156"/>
      <c r="I296" s="156" t="s">
        <v>856</v>
      </c>
    </row>
    <row r="297" spans="1:9" ht="20.45" customHeight="1">
      <c r="A297" s="27" t="s">
        <v>1564</v>
      </c>
      <c r="B297" s="17" t="s">
        <v>1549</v>
      </c>
      <c r="C297" s="17" t="s">
        <v>970</v>
      </c>
      <c r="D297" s="17" t="s">
        <v>1551</v>
      </c>
      <c r="E297" s="156" t="s">
        <v>896</v>
      </c>
      <c r="F297" s="187"/>
      <c r="G297" s="26" t="s">
        <v>813</v>
      </c>
      <c r="H297" s="156" t="s">
        <v>1565</v>
      </c>
      <c r="I297" s="156" t="s">
        <v>843</v>
      </c>
    </row>
    <row r="298" spans="1:9" ht="20.45" customHeight="1">
      <c r="A298" s="27" t="s">
        <v>1566</v>
      </c>
      <c r="B298" s="17" t="s">
        <v>1549</v>
      </c>
      <c r="C298" s="17" t="s">
        <v>1257</v>
      </c>
      <c r="D298" s="17" t="s">
        <v>1567</v>
      </c>
      <c r="E298" s="156" t="s">
        <v>896</v>
      </c>
      <c r="F298" s="187"/>
      <c r="G298" s="26" t="s">
        <v>813</v>
      </c>
      <c r="H298" s="156" t="s">
        <v>1568</v>
      </c>
      <c r="I298" s="156" t="s">
        <v>843</v>
      </c>
    </row>
    <row r="299" spans="1:9" ht="20.45" customHeight="1">
      <c r="A299" s="27" t="s">
        <v>1569</v>
      </c>
      <c r="B299" s="17" t="s">
        <v>1549</v>
      </c>
      <c r="C299" s="17" t="s">
        <v>1257</v>
      </c>
      <c r="D299" s="17" t="s">
        <v>1567</v>
      </c>
      <c r="E299" s="156" t="s">
        <v>896</v>
      </c>
      <c r="F299" s="187"/>
      <c r="G299" s="26" t="s">
        <v>813</v>
      </c>
      <c r="H299" s="156" t="s">
        <v>1568</v>
      </c>
      <c r="I299" s="156" t="s">
        <v>843</v>
      </c>
    </row>
    <row r="300" spans="1:9" ht="20.45" customHeight="1">
      <c r="A300" s="27" t="s">
        <v>1570</v>
      </c>
      <c r="B300" s="17" t="s">
        <v>1549</v>
      </c>
      <c r="C300" s="17" t="s">
        <v>1257</v>
      </c>
      <c r="D300" s="17" t="s">
        <v>1567</v>
      </c>
      <c r="E300" s="156" t="s">
        <v>896</v>
      </c>
      <c r="F300" s="187"/>
      <c r="G300" s="26" t="s">
        <v>813</v>
      </c>
      <c r="H300" s="156" t="s">
        <v>1568</v>
      </c>
      <c r="I300" s="156" t="s">
        <v>843</v>
      </c>
    </row>
    <row r="301" spans="1:9" ht="20.45" customHeight="1">
      <c r="A301" s="27" t="s">
        <v>1571</v>
      </c>
      <c r="B301" s="17" t="s">
        <v>1549</v>
      </c>
      <c r="C301" s="17" t="s">
        <v>1572</v>
      </c>
      <c r="D301" s="17" t="s">
        <v>1573</v>
      </c>
      <c r="E301" s="156" t="s">
        <v>896</v>
      </c>
      <c r="F301" s="187"/>
      <c r="G301" s="26" t="s">
        <v>813</v>
      </c>
      <c r="H301" s="156" t="s">
        <v>1574</v>
      </c>
      <c r="I301" s="156" t="s">
        <v>843</v>
      </c>
    </row>
    <row r="302" spans="1:9" ht="20.45" customHeight="1">
      <c r="A302" s="27" t="s">
        <v>1575</v>
      </c>
      <c r="B302" s="17" t="s">
        <v>1576</v>
      </c>
      <c r="C302" s="17" t="s">
        <v>811</v>
      </c>
      <c r="D302" s="17" t="s">
        <v>1577</v>
      </c>
      <c r="E302" s="26" t="s">
        <v>813</v>
      </c>
      <c r="F302" s="187" t="s">
        <v>1578</v>
      </c>
      <c r="G302" s="26" t="s">
        <v>813</v>
      </c>
      <c r="H302" s="156" t="s">
        <v>1578</v>
      </c>
      <c r="I302" s="156" t="s">
        <v>856</v>
      </c>
    </row>
    <row r="303" spans="1:9" ht="20.45" customHeight="1">
      <c r="A303" s="27" t="s">
        <v>1579</v>
      </c>
      <c r="B303" s="17" t="s">
        <v>1580</v>
      </c>
      <c r="C303" s="17" t="s">
        <v>1581</v>
      </c>
      <c r="D303" s="17" t="s">
        <v>1582</v>
      </c>
      <c r="E303" s="26"/>
      <c r="F303" s="187"/>
      <c r="G303" s="26" t="s">
        <v>813</v>
      </c>
      <c r="H303" s="156" t="s">
        <v>1583</v>
      </c>
      <c r="I303" s="156"/>
    </row>
    <row r="304" spans="1:9" ht="20.45" customHeight="1">
      <c r="A304" s="27" t="s">
        <v>1584</v>
      </c>
      <c r="B304" s="17" t="s">
        <v>1585</v>
      </c>
      <c r="C304" s="17" t="s">
        <v>965</v>
      </c>
      <c r="D304" s="17" t="s">
        <v>1586</v>
      </c>
      <c r="E304" s="26" t="s">
        <v>813</v>
      </c>
      <c r="F304" s="187" t="s">
        <v>1587</v>
      </c>
      <c r="G304" s="26" t="s">
        <v>813</v>
      </c>
      <c r="H304" s="156" t="s">
        <v>1588</v>
      </c>
      <c r="I304" s="156" t="s">
        <v>856</v>
      </c>
    </row>
    <row r="305" spans="1:9" ht="20.45" customHeight="1">
      <c r="A305" s="27" t="s">
        <v>1589</v>
      </c>
      <c r="B305" s="17" t="s">
        <v>1585</v>
      </c>
      <c r="C305" s="17" t="s">
        <v>965</v>
      </c>
      <c r="D305" s="17" t="s">
        <v>1590</v>
      </c>
      <c r="E305" s="26" t="s">
        <v>813</v>
      </c>
      <c r="F305" s="187" t="s">
        <v>1587</v>
      </c>
      <c r="G305" s="26" t="s">
        <v>813</v>
      </c>
      <c r="H305" s="156" t="s">
        <v>1588</v>
      </c>
      <c r="I305" s="156" t="s">
        <v>856</v>
      </c>
    </row>
    <row r="306" spans="1:9" ht="20.45" customHeight="1">
      <c r="A306" s="27" t="s">
        <v>1591</v>
      </c>
      <c r="B306" s="17" t="s">
        <v>1585</v>
      </c>
      <c r="C306" s="17" t="s">
        <v>965</v>
      </c>
      <c r="D306" s="17" t="s">
        <v>1592</v>
      </c>
      <c r="E306" s="26" t="s">
        <v>813</v>
      </c>
      <c r="F306" s="187" t="s">
        <v>1593</v>
      </c>
      <c r="G306" s="26"/>
      <c r="H306" s="156"/>
      <c r="I306" s="156" t="s">
        <v>843</v>
      </c>
    </row>
    <row r="307" spans="1:9" ht="20.45" customHeight="1">
      <c r="A307" s="27" t="s">
        <v>1594</v>
      </c>
      <c r="B307" s="17" t="s">
        <v>1595</v>
      </c>
      <c r="C307" s="17" t="s">
        <v>1596</v>
      </c>
      <c r="D307" s="17" t="s">
        <v>1597</v>
      </c>
      <c r="E307" s="184" t="s">
        <v>820</v>
      </c>
      <c r="F307" s="187"/>
      <c r="G307" s="26" t="s">
        <v>820</v>
      </c>
      <c r="H307" s="156"/>
      <c r="I307" s="156" t="s">
        <v>1305</v>
      </c>
    </row>
    <row r="308" spans="1:9" ht="20.45" customHeight="1">
      <c r="A308" s="27" t="s">
        <v>1598</v>
      </c>
      <c r="B308" s="17" t="s">
        <v>1595</v>
      </c>
      <c r="C308" s="17" t="s">
        <v>1596</v>
      </c>
      <c r="D308" s="17" t="s">
        <v>1599</v>
      </c>
      <c r="E308" s="26" t="s">
        <v>820</v>
      </c>
      <c r="F308" s="187"/>
      <c r="G308" s="26" t="s">
        <v>820</v>
      </c>
      <c r="H308" s="156"/>
      <c r="I308" s="156" t="s">
        <v>1305</v>
      </c>
    </row>
    <row r="309" spans="1:9" ht="20.45" customHeight="1">
      <c r="A309" s="27" t="s">
        <v>1600</v>
      </c>
      <c r="B309" s="17" t="s">
        <v>1601</v>
      </c>
      <c r="C309" s="17" t="s">
        <v>977</v>
      </c>
      <c r="D309" s="17" t="s">
        <v>1602</v>
      </c>
      <c r="E309" s="26"/>
      <c r="F309" s="187"/>
      <c r="G309" s="26" t="s">
        <v>820</v>
      </c>
      <c r="H309" s="156" t="s">
        <v>1603</v>
      </c>
      <c r="I309" s="156"/>
    </row>
    <row r="310" spans="1:9" ht="20.45" customHeight="1">
      <c r="A310" s="27" t="s">
        <v>1604</v>
      </c>
      <c r="B310" s="17" t="s">
        <v>1601</v>
      </c>
      <c r="C310" s="17" t="s">
        <v>970</v>
      </c>
      <c r="D310" s="17" t="s">
        <v>1605</v>
      </c>
      <c r="E310" s="26" t="s">
        <v>820</v>
      </c>
      <c r="F310" s="187" t="s">
        <v>1606</v>
      </c>
      <c r="G310" s="26"/>
      <c r="H310" s="156"/>
      <c r="I310" s="156"/>
    </row>
    <row r="311" spans="1:9" ht="20.45" customHeight="1">
      <c r="A311" s="27" t="s">
        <v>1607</v>
      </c>
      <c r="B311" s="17" t="s">
        <v>1601</v>
      </c>
      <c r="C311" s="17" t="s">
        <v>970</v>
      </c>
      <c r="D311" s="17" t="s">
        <v>1608</v>
      </c>
      <c r="E311" s="26" t="s">
        <v>820</v>
      </c>
      <c r="F311" s="187" t="s">
        <v>1609</v>
      </c>
      <c r="G311" s="26"/>
      <c r="H311" s="156"/>
      <c r="I311" s="156"/>
    </row>
    <row r="312" spans="1:9" ht="20.45" customHeight="1">
      <c r="A312" s="27" t="s">
        <v>1610</v>
      </c>
      <c r="B312" s="17" t="s">
        <v>1601</v>
      </c>
      <c r="C312" s="17" t="s">
        <v>970</v>
      </c>
      <c r="D312" s="17" t="s">
        <v>1611</v>
      </c>
      <c r="E312" s="26" t="s">
        <v>820</v>
      </c>
      <c r="F312" s="187" t="s">
        <v>1612</v>
      </c>
      <c r="G312" s="26"/>
      <c r="H312" s="156"/>
      <c r="I312" s="156"/>
    </row>
    <row r="313" spans="1:9" ht="20.45" customHeight="1">
      <c r="A313" s="27" t="s">
        <v>1613</v>
      </c>
      <c r="B313" s="17" t="s">
        <v>1601</v>
      </c>
      <c r="C313" s="17" t="s">
        <v>970</v>
      </c>
      <c r="D313" s="17" t="s">
        <v>1614</v>
      </c>
      <c r="E313" s="26" t="s">
        <v>820</v>
      </c>
      <c r="F313" s="187" t="s">
        <v>1615</v>
      </c>
      <c r="G313" s="26"/>
      <c r="H313" s="156"/>
      <c r="I313" s="156"/>
    </row>
    <row r="314" spans="1:9" ht="20.45" customHeight="1">
      <c r="A314" s="27" t="s">
        <v>1616</v>
      </c>
      <c r="B314" s="17" t="s">
        <v>1617</v>
      </c>
      <c r="C314" s="17" t="s">
        <v>1404</v>
      </c>
      <c r="D314" s="17" t="s">
        <v>1618</v>
      </c>
      <c r="E314" s="26" t="s">
        <v>820</v>
      </c>
      <c r="F314" s="187"/>
      <c r="G314" s="26"/>
      <c r="H314" s="156"/>
      <c r="I314" s="156" t="s">
        <v>856</v>
      </c>
    </row>
    <row r="315" spans="1:9" ht="20.45" customHeight="1">
      <c r="A315" s="27" t="s">
        <v>1619</v>
      </c>
      <c r="B315" s="17" t="s">
        <v>1620</v>
      </c>
      <c r="C315" s="17" t="s">
        <v>1621</v>
      </c>
      <c r="D315" s="17"/>
      <c r="E315" s="26" t="s">
        <v>813</v>
      </c>
      <c r="F315" s="187" t="s">
        <v>1622</v>
      </c>
      <c r="G315" s="26" t="s">
        <v>813</v>
      </c>
      <c r="H315" s="156" t="s">
        <v>1622</v>
      </c>
      <c r="I315" s="156" t="s">
        <v>843</v>
      </c>
    </row>
    <row r="316" spans="1:9" ht="20.45" customHeight="1">
      <c r="A316" s="27" t="s">
        <v>1623</v>
      </c>
      <c r="B316" s="17" t="s">
        <v>1624</v>
      </c>
      <c r="C316" s="17" t="s">
        <v>1625</v>
      </c>
      <c r="D316" s="17" t="s">
        <v>1582</v>
      </c>
      <c r="E316" s="26"/>
      <c r="F316" s="187"/>
      <c r="G316" s="26" t="s">
        <v>813</v>
      </c>
      <c r="H316" s="156" t="s">
        <v>1626</v>
      </c>
      <c r="I316" s="156" t="s">
        <v>843</v>
      </c>
    </row>
    <row r="317" spans="1:9" ht="20.45" customHeight="1">
      <c r="A317" s="27" t="s">
        <v>1627</v>
      </c>
      <c r="B317" s="16" t="s">
        <v>1628</v>
      </c>
      <c r="C317" s="16" t="s">
        <v>1629</v>
      </c>
      <c r="D317" s="16" t="s">
        <v>1630</v>
      </c>
      <c r="E317" s="26" t="s">
        <v>813</v>
      </c>
      <c r="F317" s="187" t="s">
        <v>1631</v>
      </c>
      <c r="G317" s="26" t="s">
        <v>813</v>
      </c>
      <c r="H317" s="156" t="s">
        <v>1631</v>
      </c>
      <c r="I317" s="156" t="s">
        <v>1632</v>
      </c>
    </row>
    <row r="318" spans="1:9" ht="20.45" customHeight="1">
      <c r="A318" s="27" t="s">
        <v>1633</v>
      </c>
      <c r="B318" s="16" t="s">
        <v>1628</v>
      </c>
      <c r="C318" s="16" t="s">
        <v>1629</v>
      </c>
      <c r="D318" s="16" t="s">
        <v>1634</v>
      </c>
      <c r="E318" s="26" t="s">
        <v>813</v>
      </c>
      <c r="F318" s="187" t="s">
        <v>1631</v>
      </c>
      <c r="G318" s="26" t="s">
        <v>813</v>
      </c>
      <c r="H318" s="156" t="s">
        <v>1631</v>
      </c>
      <c r="I318" s="156" t="s">
        <v>1632</v>
      </c>
    </row>
    <row r="319" spans="1:9" ht="20.45" customHeight="1">
      <c r="A319" s="27" t="s">
        <v>1635</v>
      </c>
      <c r="B319" s="17" t="s">
        <v>1628</v>
      </c>
      <c r="C319" s="17" t="s">
        <v>1629</v>
      </c>
      <c r="D319" s="17" t="s">
        <v>1636</v>
      </c>
      <c r="E319" s="26" t="s">
        <v>813</v>
      </c>
      <c r="F319" s="187" t="s">
        <v>1631</v>
      </c>
      <c r="G319" s="26" t="s">
        <v>813</v>
      </c>
      <c r="H319" s="156" t="s">
        <v>1631</v>
      </c>
      <c r="I319" s="156" t="s">
        <v>1632</v>
      </c>
    </row>
    <row r="320" spans="1:9" ht="20.45" customHeight="1">
      <c r="A320" s="27" t="s">
        <v>1637</v>
      </c>
      <c r="B320" s="17" t="s">
        <v>1628</v>
      </c>
      <c r="C320" s="17" t="s">
        <v>1638</v>
      </c>
      <c r="D320" s="17" t="s">
        <v>1639</v>
      </c>
      <c r="E320" s="26" t="s">
        <v>813</v>
      </c>
      <c r="F320" s="187" t="s">
        <v>1631</v>
      </c>
      <c r="G320" s="26" t="s">
        <v>813</v>
      </c>
      <c r="H320" s="156" t="s">
        <v>1631</v>
      </c>
      <c r="I320" s="156" t="s">
        <v>1632</v>
      </c>
    </row>
    <row r="321" spans="1:9" ht="20.45" customHeight="1">
      <c r="A321" s="27" t="s">
        <v>1640</v>
      </c>
      <c r="B321" s="17" t="s">
        <v>1628</v>
      </c>
      <c r="C321" s="17" t="s">
        <v>1641</v>
      </c>
      <c r="D321" s="17" t="s">
        <v>1642</v>
      </c>
      <c r="E321" s="26" t="s">
        <v>813</v>
      </c>
      <c r="F321" s="187" t="s">
        <v>1631</v>
      </c>
      <c r="G321" s="26" t="s">
        <v>813</v>
      </c>
      <c r="H321" s="156" t="s">
        <v>1631</v>
      </c>
      <c r="I321" s="156" t="s">
        <v>1632</v>
      </c>
    </row>
    <row r="322" spans="1:9" ht="20.45" customHeight="1">
      <c r="A322" s="27" t="s">
        <v>1643</v>
      </c>
      <c r="B322" s="17" t="s">
        <v>1628</v>
      </c>
      <c r="C322" s="17" t="s">
        <v>1644</v>
      </c>
      <c r="D322" s="17" t="s">
        <v>1645</v>
      </c>
      <c r="E322" s="26" t="s">
        <v>813</v>
      </c>
      <c r="F322" s="187" t="s">
        <v>1631</v>
      </c>
      <c r="G322" s="26" t="s">
        <v>813</v>
      </c>
      <c r="H322" s="156" t="s">
        <v>1631</v>
      </c>
      <c r="I322" s="156" t="s">
        <v>1632</v>
      </c>
    </row>
    <row r="323" spans="1:9" ht="20.45" customHeight="1">
      <c r="A323" s="27" t="s">
        <v>1646</v>
      </c>
      <c r="B323" s="17" t="s">
        <v>1628</v>
      </c>
      <c r="C323" s="17" t="s">
        <v>1647</v>
      </c>
      <c r="D323" s="17" t="s">
        <v>1648</v>
      </c>
      <c r="E323" s="26" t="s">
        <v>813</v>
      </c>
      <c r="F323" s="187" t="s">
        <v>1631</v>
      </c>
      <c r="G323" s="26" t="s">
        <v>813</v>
      </c>
      <c r="H323" s="156" t="s">
        <v>1631</v>
      </c>
      <c r="I323" s="156" t="s">
        <v>1632</v>
      </c>
    </row>
    <row r="324" spans="1:9" ht="20.45" customHeight="1">
      <c r="A324" s="27" t="s">
        <v>1649</v>
      </c>
      <c r="B324" s="17" t="s">
        <v>1628</v>
      </c>
      <c r="C324" s="17" t="s">
        <v>1647</v>
      </c>
      <c r="D324" s="17" t="s">
        <v>1650</v>
      </c>
      <c r="E324" s="26" t="s">
        <v>813</v>
      </c>
      <c r="F324" s="187" t="s">
        <v>1631</v>
      </c>
      <c r="G324" s="26" t="s">
        <v>813</v>
      </c>
      <c r="H324" s="156" t="s">
        <v>1631</v>
      </c>
      <c r="I324" s="156" t="s">
        <v>1632</v>
      </c>
    </row>
    <row r="325" spans="1:9" ht="20.45" customHeight="1">
      <c r="A325" s="27" t="s">
        <v>1651</v>
      </c>
      <c r="B325" s="17" t="s">
        <v>1628</v>
      </c>
      <c r="C325" s="17" t="s">
        <v>1647</v>
      </c>
      <c r="D325" s="17" t="s">
        <v>1652</v>
      </c>
      <c r="E325" s="26" t="s">
        <v>813</v>
      </c>
      <c r="F325" s="187" t="s">
        <v>1631</v>
      </c>
      <c r="G325" s="26" t="s">
        <v>813</v>
      </c>
      <c r="H325" s="156" t="s">
        <v>1631</v>
      </c>
      <c r="I325" s="156" t="s">
        <v>1632</v>
      </c>
    </row>
    <row r="326" spans="1:9" ht="20.45" customHeight="1">
      <c r="A326" s="27" t="s">
        <v>1653</v>
      </c>
      <c r="B326" s="17" t="s">
        <v>1654</v>
      </c>
      <c r="C326" s="17" t="s">
        <v>1214</v>
      </c>
      <c r="D326" s="17" t="s">
        <v>1655</v>
      </c>
      <c r="E326" s="26" t="s">
        <v>813</v>
      </c>
      <c r="F326" s="187" t="s">
        <v>1656</v>
      </c>
      <c r="G326" s="26" t="s">
        <v>820</v>
      </c>
      <c r="H326" s="156" t="s">
        <v>1221</v>
      </c>
      <c r="I326" s="156" t="s">
        <v>843</v>
      </c>
    </row>
    <row r="327" spans="1:9" ht="20.45" customHeight="1">
      <c r="A327" s="27" t="s">
        <v>1657</v>
      </c>
      <c r="B327" s="17" t="s">
        <v>1654</v>
      </c>
      <c r="C327" s="17" t="s">
        <v>1658</v>
      </c>
      <c r="D327" s="17" t="s">
        <v>1659</v>
      </c>
      <c r="E327" s="26" t="s">
        <v>813</v>
      </c>
      <c r="F327" s="187" t="s">
        <v>1660</v>
      </c>
      <c r="G327" s="26" t="s">
        <v>820</v>
      </c>
      <c r="H327" s="156" t="s">
        <v>1221</v>
      </c>
      <c r="I327" s="156" t="s">
        <v>843</v>
      </c>
    </row>
    <row r="328" spans="1:9" ht="20.45" customHeight="1">
      <c r="A328" s="27" t="s">
        <v>1661</v>
      </c>
      <c r="B328" s="17" t="s">
        <v>1654</v>
      </c>
      <c r="C328" s="17" t="s">
        <v>1658</v>
      </c>
      <c r="D328" s="17" t="s">
        <v>1662</v>
      </c>
      <c r="E328" s="26"/>
      <c r="F328" s="187"/>
      <c r="G328" s="26" t="s">
        <v>813</v>
      </c>
      <c r="H328" s="156" t="s">
        <v>1660</v>
      </c>
      <c r="I328" s="156" t="s">
        <v>843</v>
      </c>
    </row>
    <row r="329" spans="1:9" ht="20.45" customHeight="1">
      <c r="A329" s="27" t="s">
        <v>1663</v>
      </c>
      <c r="B329" s="17" t="s">
        <v>1654</v>
      </c>
      <c r="C329" s="17" t="s">
        <v>1129</v>
      </c>
      <c r="D329" s="17" t="s">
        <v>1664</v>
      </c>
      <c r="E329" s="26" t="s">
        <v>813</v>
      </c>
      <c r="F329" s="187" t="s">
        <v>1665</v>
      </c>
      <c r="G329" s="26"/>
      <c r="H329" s="156"/>
      <c r="I329" s="156" t="s">
        <v>843</v>
      </c>
    </row>
    <row r="330" spans="1:9" ht="20.45" customHeight="1">
      <c r="A330" s="27" t="s">
        <v>1666</v>
      </c>
      <c r="B330" s="16" t="s">
        <v>1667</v>
      </c>
      <c r="C330" s="16" t="s">
        <v>1668</v>
      </c>
      <c r="D330" s="16" t="s">
        <v>1669</v>
      </c>
      <c r="E330" s="26" t="s">
        <v>1670</v>
      </c>
      <c r="F330" s="187" t="s">
        <v>1670</v>
      </c>
      <c r="G330" s="26" t="s">
        <v>1670</v>
      </c>
      <c r="H330" s="156" t="s">
        <v>1670</v>
      </c>
      <c r="I330" s="156" t="s">
        <v>980</v>
      </c>
    </row>
    <row r="331" spans="1:9" ht="20.45" customHeight="1">
      <c r="A331" s="27" t="s">
        <v>1671</v>
      </c>
      <c r="B331" s="16" t="s">
        <v>1667</v>
      </c>
      <c r="C331" s="16" t="s">
        <v>1022</v>
      </c>
      <c r="D331" s="16" t="s">
        <v>1672</v>
      </c>
      <c r="E331" s="26" t="s">
        <v>813</v>
      </c>
      <c r="F331" s="187" t="s">
        <v>1673</v>
      </c>
      <c r="G331" s="26" t="s">
        <v>813</v>
      </c>
      <c r="H331" s="156" t="s">
        <v>1673</v>
      </c>
      <c r="I331" s="156" t="s">
        <v>843</v>
      </c>
    </row>
    <row r="332" spans="1:9" ht="20.45" customHeight="1">
      <c r="A332" s="27" t="s">
        <v>1674</v>
      </c>
      <c r="B332" s="16" t="s">
        <v>1667</v>
      </c>
      <c r="C332" s="16" t="s">
        <v>970</v>
      </c>
      <c r="D332" s="16" t="s">
        <v>1675</v>
      </c>
      <c r="E332" s="26" t="s">
        <v>813</v>
      </c>
      <c r="F332" s="187" t="s">
        <v>1676</v>
      </c>
      <c r="G332" s="26"/>
      <c r="H332" s="156"/>
      <c r="I332" s="156" t="s">
        <v>980</v>
      </c>
    </row>
    <row r="333" spans="1:9" ht="20.45" customHeight="1">
      <c r="A333" s="27" t="s">
        <v>1677</v>
      </c>
      <c r="B333" s="16" t="s">
        <v>1667</v>
      </c>
      <c r="C333" s="16" t="s">
        <v>1678</v>
      </c>
      <c r="D333" s="16" t="s">
        <v>1679</v>
      </c>
      <c r="E333" s="26" t="s">
        <v>813</v>
      </c>
      <c r="F333" s="187" t="s">
        <v>1680</v>
      </c>
      <c r="G333" s="26" t="s">
        <v>813</v>
      </c>
      <c r="H333" s="156" t="s">
        <v>1680</v>
      </c>
      <c r="I333" s="156"/>
    </row>
    <row r="334" spans="1:9" ht="20.45" customHeight="1">
      <c r="A334" s="27" t="s">
        <v>1681</v>
      </c>
      <c r="B334" s="16" t="s">
        <v>1667</v>
      </c>
      <c r="C334" s="16" t="s">
        <v>1682</v>
      </c>
      <c r="D334" s="16" t="s">
        <v>1683</v>
      </c>
      <c r="E334" s="26" t="s">
        <v>820</v>
      </c>
      <c r="F334" s="187" t="s">
        <v>1684</v>
      </c>
      <c r="G334" s="26" t="s">
        <v>813</v>
      </c>
      <c r="H334" s="156" t="s">
        <v>1684</v>
      </c>
      <c r="I334" s="156" t="s">
        <v>1685</v>
      </c>
    </row>
    <row r="335" spans="1:9" ht="20.45" customHeight="1">
      <c r="A335" s="27" t="s">
        <v>1686</v>
      </c>
      <c r="B335" s="16" t="s">
        <v>1667</v>
      </c>
      <c r="C335" s="16" t="s">
        <v>1682</v>
      </c>
      <c r="D335" s="16" t="s">
        <v>1687</v>
      </c>
      <c r="E335" s="26" t="s">
        <v>813</v>
      </c>
      <c r="F335" s="187" t="s">
        <v>1688</v>
      </c>
      <c r="G335" s="26" t="s">
        <v>813</v>
      </c>
      <c r="H335" s="156" t="s">
        <v>1688</v>
      </c>
      <c r="I335" s="156"/>
    </row>
    <row r="336" spans="1:9" ht="20.45" customHeight="1">
      <c r="A336" s="27" t="s">
        <v>1689</v>
      </c>
      <c r="B336" s="16" t="s">
        <v>1667</v>
      </c>
      <c r="C336" s="16" t="s">
        <v>1682</v>
      </c>
      <c r="D336" s="16" t="s">
        <v>1687</v>
      </c>
      <c r="E336" s="26" t="s">
        <v>813</v>
      </c>
      <c r="F336" s="187" t="s">
        <v>1688</v>
      </c>
      <c r="G336" s="26" t="s">
        <v>813</v>
      </c>
      <c r="H336" s="156" t="s">
        <v>1688</v>
      </c>
      <c r="I336" s="156"/>
    </row>
    <row r="337" spans="1:9" ht="20.45" customHeight="1">
      <c r="A337" s="27" t="s">
        <v>1690</v>
      </c>
      <c r="B337" s="16" t="s">
        <v>1667</v>
      </c>
      <c r="C337" s="16" t="s">
        <v>1682</v>
      </c>
      <c r="D337" s="16" t="s">
        <v>1687</v>
      </c>
      <c r="E337" s="26" t="s">
        <v>813</v>
      </c>
      <c r="F337" s="187" t="s">
        <v>1688</v>
      </c>
      <c r="G337" s="26" t="s">
        <v>813</v>
      </c>
      <c r="H337" s="156" t="s">
        <v>1688</v>
      </c>
      <c r="I337" s="156"/>
    </row>
    <row r="338" spans="1:9" ht="20.45" customHeight="1">
      <c r="A338" s="27" t="s">
        <v>1691</v>
      </c>
      <c r="B338" s="16" t="s">
        <v>1667</v>
      </c>
      <c r="C338" s="16" t="s">
        <v>1682</v>
      </c>
      <c r="D338" s="16" t="s">
        <v>1687</v>
      </c>
      <c r="E338" s="26" t="s">
        <v>813</v>
      </c>
      <c r="F338" s="187" t="s">
        <v>1688</v>
      </c>
      <c r="G338" s="26" t="s">
        <v>813</v>
      </c>
      <c r="H338" s="156" t="s">
        <v>1688</v>
      </c>
      <c r="I338" s="156"/>
    </row>
    <row r="339" spans="1:9" ht="20.45" customHeight="1">
      <c r="A339" s="27" t="s">
        <v>1692</v>
      </c>
      <c r="B339" s="16" t="s">
        <v>1667</v>
      </c>
      <c r="C339" s="16" t="s">
        <v>1682</v>
      </c>
      <c r="D339" s="16" t="s">
        <v>1687</v>
      </c>
      <c r="E339" s="26" t="s">
        <v>813</v>
      </c>
      <c r="F339" s="187" t="s">
        <v>1688</v>
      </c>
      <c r="G339" s="26" t="s">
        <v>813</v>
      </c>
      <c r="H339" s="156" t="s">
        <v>1688</v>
      </c>
      <c r="I339" s="156"/>
    </row>
    <row r="340" spans="1:9" ht="20.45" customHeight="1">
      <c r="A340" s="27" t="s">
        <v>1693</v>
      </c>
      <c r="B340" s="16" t="s">
        <v>1667</v>
      </c>
      <c r="C340" s="16" t="s">
        <v>1682</v>
      </c>
      <c r="D340" s="16" t="s">
        <v>1694</v>
      </c>
      <c r="E340" s="26" t="s">
        <v>813</v>
      </c>
      <c r="F340" s="187" t="s">
        <v>1695</v>
      </c>
      <c r="G340" s="26" t="s">
        <v>813</v>
      </c>
      <c r="H340" s="156" t="s">
        <v>1695</v>
      </c>
      <c r="I340" s="156"/>
    </row>
    <row r="341" spans="1:9" ht="20.45" customHeight="1">
      <c r="A341" s="27" t="s">
        <v>1696</v>
      </c>
      <c r="B341" s="16" t="s">
        <v>1697</v>
      </c>
      <c r="C341" s="16" t="s">
        <v>1698</v>
      </c>
      <c r="D341" s="16"/>
      <c r="E341" s="26" t="s">
        <v>813</v>
      </c>
      <c r="F341" s="187"/>
      <c r="G341" s="26" t="s">
        <v>813</v>
      </c>
      <c r="H341" s="156" t="s">
        <v>1699</v>
      </c>
      <c r="I341" s="156" t="s">
        <v>843</v>
      </c>
    </row>
    <row r="342" spans="1:9" ht="20.45" customHeight="1">
      <c r="A342" s="27" t="s">
        <v>1700</v>
      </c>
      <c r="B342" s="16" t="s">
        <v>1697</v>
      </c>
      <c r="C342" s="16" t="s">
        <v>1701</v>
      </c>
      <c r="D342" s="16"/>
      <c r="E342" s="26" t="s">
        <v>813</v>
      </c>
      <c r="F342" s="187"/>
      <c r="G342" s="26" t="s">
        <v>813</v>
      </c>
      <c r="H342" s="156" t="s">
        <v>1699</v>
      </c>
      <c r="I342" s="156" t="s">
        <v>843</v>
      </c>
    </row>
    <row r="343" spans="1:9" ht="20.45" customHeight="1">
      <c r="A343" s="27" t="s">
        <v>1702</v>
      </c>
      <c r="B343" s="16" t="s">
        <v>1703</v>
      </c>
      <c r="C343" s="16" t="s">
        <v>852</v>
      </c>
      <c r="D343" s="16"/>
      <c r="E343" s="26" t="s">
        <v>813</v>
      </c>
      <c r="F343" s="187" t="s">
        <v>1704</v>
      </c>
      <c r="G343" s="26" t="s">
        <v>813</v>
      </c>
      <c r="H343" s="156" t="s">
        <v>1704</v>
      </c>
      <c r="I343" s="156" t="s">
        <v>843</v>
      </c>
    </row>
    <row r="344" spans="1:9" ht="20.45" customHeight="1">
      <c r="A344" s="27" t="s">
        <v>1705</v>
      </c>
      <c r="B344" s="16" t="s">
        <v>1703</v>
      </c>
      <c r="C344" s="16" t="s">
        <v>1706</v>
      </c>
      <c r="D344" s="16"/>
      <c r="E344" s="26" t="s">
        <v>813</v>
      </c>
      <c r="F344" s="187" t="s">
        <v>1704</v>
      </c>
      <c r="G344" s="26" t="s">
        <v>813</v>
      </c>
      <c r="H344" s="156" t="s">
        <v>1704</v>
      </c>
      <c r="I344" s="156" t="s">
        <v>843</v>
      </c>
    </row>
    <row r="345" spans="1:9" ht="20.45" customHeight="1">
      <c r="A345" s="27" t="s">
        <v>1707</v>
      </c>
      <c r="B345" s="16" t="s">
        <v>1703</v>
      </c>
      <c r="C345" s="16" t="s">
        <v>1708</v>
      </c>
      <c r="D345" s="16"/>
      <c r="E345" s="26" t="s">
        <v>813</v>
      </c>
      <c r="F345" s="187" t="s">
        <v>1704</v>
      </c>
      <c r="G345" s="26" t="s">
        <v>813</v>
      </c>
      <c r="H345" s="156" t="s">
        <v>1704</v>
      </c>
      <c r="I345" s="156" t="s">
        <v>843</v>
      </c>
    </row>
    <row r="346" spans="1:9" ht="20.45" customHeight="1">
      <c r="A346" s="27" t="s">
        <v>1709</v>
      </c>
      <c r="B346" s="16" t="s">
        <v>1703</v>
      </c>
      <c r="C346" s="17" t="s">
        <v>1710</v>
      </c>
      <c r="D346" s="16"/>
      <c r="E346" s="26" t="s">
        <v>813</v>
      </c>
      <c r="F346" s="187" t="s">
        <v>1704</v>
      </c>
      <c r="G346" s="26" t="s">
        <v>813</v>
      </c>
      <c r="H346" s="156" t="s">
        <v>1704</v>
      </c>
      <c r="I346" s="156" t="s">
        <v>843</v>
      </c>
    </row>
    <row r="347" spans="1:9" ht="20.45" customHeight="1">
      <c r="A347" s="27" t="s">
        <v>1711</v>
      </c>
      <c r="B347" s="17" t="s">
        <v>1703</v>
      </c>
      <c r="C347" s="17" t="s">
        <v>1712</v>
      </c>
      <c r="D347" s="17"/>
      <c r="E347" s="26" t="s">
        <v>813</v>
      </c>
      <c r="F347" s="187" t="s">
        <v>1704</v>
      </c>
      <c r="G347" s="26" t="s">
        <v>813</v>
      </c>
      <c r="H347" s="156" t="s">
        <v>1704</v>
      </c>
      <c r="I347" s="156" t="s">
        <v>843</v>
      </c>
    </row>
    <row r="348" spans="1:9" ht="20.45" customHeight="1">
      <c r="A348" s="27" t="s">
        <v>1713</v>
      </c>
      <c r="B348" s="17" t="s">
        <v>1703</v>
      </c>
      <c r="C348" s="17" t="s">
        <v>1714</v>
      </c>
      <c r="D348" s="17"/>
      <c r="E348" s="26" t="s">
        <v>813</v>
      </c>
      <c r="F348" s="187" t="s">
        <v>1704</v>
      </c>
      <c r="G348" s="26" t="s">
        <v>813</v>
      </c>
      <c r="H348" s="156" t="s">
        <v>1704</v>
      </c>
      <c r="I348" s="156" t="s">
        <v>843</v>
      </c>
    </row>
    <row r="349" spans="1:9" ht="20.45" customHeight="1">
      <c r="A349" s="27" t="s">
        <v>1715</v>
      </c>
      <c r="B349" s="17" t="s">
        <v>1716</v>
      </c>
      <c r="C349" s="17" t="s">
        <v>852</v>
      </c>
      <c r="D349" s="17" t="s">
        <v>1717</v>
      </c>
      <c r="E349" s="26" t="s">
        <v>813</v>
      </c>
      <c r="F349" s="187" t="s">
        <v>1718</v>
      </c>
      <c r="G349" s="26"/>
      <c r="H349" s="156"/>
      <c r="I349" s="156" t="s">
        <v>856</v>
      </c>
    </row>
    <row r="350" spans="1:9" ht="20.45" customHeight="1">
      <c r="A350" s="27" t="s">
        <v>1719</v>
      </c>
      <c r="B350" s="17" t="s">
        <v>1716</v>
      </c>
      <c r="C350" s="17" t="s">
        <v>973</v>
      </c>
      <c r="D350" s="17" t="s">
        <v>1720</v>
      </c>
      <c r="E350" s="26"/>
      <c r="F350" s="187"/>
      <c r="G350" s="26" t="s">
        <v>813</v>
      </c>
      <c r="H350" s="156" t="s">
        <v>1721</v>
      </c>
      <c r="I350" s="156" t="s">
        <v>1722</v>
      </c>
    </row>
    <row r="351" spans="1:9" ht="20.45" customHeight="1">
      <c r="A351" s="27">
        <v>1802</v>
      </c>
      <c r="B351" s="17" t="s">
        <v>1716</v>
      </c>
      <c r="C351" s="17" t="s">
        <v>973</v>
      </c>
      <c r="D351" s="17" t="s">
        <v>1723</v>
      </c>
      <c r="E351" s="26"/>
      <c r="F351" s="187"/>
      <c r="G351" s="26" t="s">
        <v>813</v>
      </c>
      <c r="H351" s="156" t="s">
        <v>1721</v>
      </c>
      <c r="I351" s="156" t="s">
        <v>1722</v>
      </c>
    </row>
    <row r="352" spans="1:9" ht="20.45" customHeight="1">
      <c r="A352" s="27" t="s">
        <v>1724</v>
      </c>
      <c r="B352" s="17" t="s">
        <v>1716</v>
      </c>
      <c r="C352" s="17" t="s">
        <v>973</v>
      </c>
      <c r="D352" s="17" t="s">
        <v>1725</v>
      </c>
      <c r="E352" s="26"/>
      <c r="F352" s="187"/>
      <c r="G352" s="26" t="s">
        <v>813</v>
      </c>
      <c r="H352" s="156" t="s">
        <v>1721</v>
      </c>
      <c r="I352" s="156" t="s">
        <v>1722</v>
      </c>
    </row>
    <row r="353" spans="1:9" ht="20.45" customHeight="1">
      <c r="A353" s="27" t="s">
        <v>1726</v>
      </c>
      <c r="B353" s="17" t="s">
        <v>1716</v>
      </c>
      <c r="C353" s="17" t="s">
        <v>973</v>
      </c>
      <c r="D353" s="17" t="s">
        <v>1727</v>
      </c>
      <c r="E353" s="26"/>
      <c r="F353" s="187"/>
      <c r="G353" s="26" t="s">
        <v>813</v>
      </c>
      <c r="H353" s="156" t="s">
        <v>1721</v>
      </c>
      <c r="I353" s="156" t="s">
        <v>1722</v>
      </c>
    </row>
    <row r="354" spans="1:9" ht="20.45" customHeight="1">
      <c r="A354" s="27" t="s">
        <v>1728</v>
      </c>
      <c r="B354" s="17" t="s">
        <v>1716</v>
      </c>
      <c r="C354" s="17" t="s">
        <v>973</v>
      </c>
      <c r="D354" s="17" t="s">
        <v>1729</v>
      </c>
      <c r="E354" s="26"/>
      <c r="F354" s="187"/>
      <c r="G354" s="26" t="s">
        <v>813</v>
      </c>
      <c r="H354" s="156" t="s">
        <v>1721</v>
      </c>
      <c r="I354" s="156" t="s">
        <v>1722</v>
      </c>
    </row>
    <row r="355" spans="1:9" ht="20.45" customHeight="1">
      <c r="A355" s="27" t="s">
        <v>1730</v>
      </c>
      <c r="B355" s="17" t="s">
        <v>1716</v>
      </c>
      <c r="C355" s="17" t="s">
        <v>970</v>
      </c>
      <c r="D355" s="17" t="s">
        <v>1731</v>
      </c>
      <c r="E355" s="26" t="s">
        <v>813</v>
      </c>
      <c r="F355" s="187" t="s">
        <v>1732</v>
      </c>
      <c r="G355" s="26" t="s">
        <v>813</v>
      </c>
      <c r="H355" s="156" t="s">
        <v>1732</v>
      </c>
      <c r="I355" s="156" t="s">
        <v>980</v>
      </c>
    </row>
    <row r="356" spans="1:9" ht="20.45" customHeight="1">
      <c r="A356" s="27" t="s">
        <v>1733</v>
      </c>
      <c r="B356" s="17" t="s">
        <v>1716</v>
      </c>
      <c r="C356" s="17" t="s">
        <v>970</v>
      </c>
      <c r="D356" s="17" t="s">
        <v>1734</v>
      </c>
      <c r="E356" s="26" t="s">
        <v>813</v>
      </c>
      <c r="F356" s="187" t="s">
        <v>1732</v>
      </c>
      <c r="G356" s="26" t="s">
        <v>813</v>
      </c>
      <c r="H356" s="156" t="s">
        <v>1732</v>
      </c>
      <c r="I356" s="156" t="s">
        <v>980</v>
      </c>
    </row>
    <row r="357" spans="1:9" ht="20.45" customHeight="1">
      <c r="A357" s="27" t="s">
        <v>1735</v>
      </c>
      <c r="B357" s="17" t="s">
        <v>1716</v>
      </c>
      <c r="C357" s="17" t="s">
        <v>970</v>
      </c>
      <c r="D357" s="17" t="s">
        <v>1736</v>
      </c>
      <c r="E357" s="26" t="s">
        <v>813</v>
      </c>
      <c r="F357" s="187" t="s">
        <v>1732</v>
      </c>
      <c r="G357" s="26" t="s">
        <v>813</v>
      </c>
      <c r="H357" s="156" t="s">
        <v>1732</v>
      </c>
      <c r="I357" s="156" t="s">
        <v>980</v>
      </c>
    </row>
    <row r="358" spans="1:9" ht="20.45" customHeight="1">
      <c r="A358" s="27" t="s">
        <v>1737</v>
      </c>
      <c r="B358" s="17" t="s">
        <v>1716</v>
      </c>
      <c r="C358" s="17" t="s">
        <v>970</v>
      </c>
      <c r="D358" s="17" t="s">
        <v>1738</v>
      </c>
      <c r="E358" s="26" t="s">
        <v>813</v>
      </c>
      <c r="F358" s="187" t="s">
        <v>1732</v>
      </c>
      <c r="G358" s="26" t="s">
        <v>813</v>
      </c>
      <c r="H358" s="156" t="s">
        <v>1732</v>
      </c>
      <c r="I358" s="156" t="s">
        <v>980</v>
      </c>
    </row>
    <row r="359" spans="1:9" ht="20.45" customHeight="1">
      <c r="A359" s="27" t="s">
        <v>1739</v>
      </c>
      <c r="B359" s="17" t="s">
        <v>1716</v>
      </c>
      <c r="C359" s="17" t="s">
        <v>970</v>
      </c>
      <c r="D359" s="17" t="s">
        <v>1740</v>
      </c>
      <c r="E359" s="26" t="s">
        <v>813</v>
      </c>
      <c r="F359" s="187" t="s">
        <v>1732</v>
      </c>
      <c r="G359" s="26" t="s">
        <v>813</v>
      </c>
      <c r="H359" s="156" t="s">
        <v>1732</v>
      </c>
      <c r="I359" s="156" t="s">
        <v>980</v>
      </c>
    </row>
    <row r="360" spans="1:9" ht="20.45" customHeight="1">
      <c r="A360" s="27" t="s">
        <v>1741</v>
      </c>
      <c r="B360" s="17" t="s">
        <v>1716</v>
      </c>
      <c r="C360" s="17" t="s">
        <v>970</v>
      </c>
      <c r="D360" s="17" t="s">
        <v>1742</v>
      </c>
      <c r="E360" s="26" t="s">
        <v>813</v>
      </c>
      <c r="F360" s="187" t="s">
        <v>1732</v>
      </c>
      <c r="G360" s="26" t="s">
        <v>813</v>
      </c>
      <c r="H360" s="156" t="s">
        <v>1732</v>
      </c>
      <c r="I360" s="156" t="s">
        <v>980</v>
      </c>
    </row>
    <row r="361" spans="1:9" ht="20.45" customHeight="1">
      <c r="A361" s="27" t="s">
        <v>1743</v>
      </c>
      <c r="B361" s="17" t="s">
        <v>1716</v>
      </c>
      <c r="C361" s="17" t="s">
        <v>970</v>
      </c>
      <c r="D361" s="17" t="s">
        <v>1582</v>
      </c>
      <c r="E361" s="26"/>
      <c r="F361" s="187"/>
      <c r="G361" s="26" t="s">
        <v>813</v>
      </c>
      <c r="H361" s="156" t="s">
        <v>1744</v>
      </c>
      <c r="I361" s="156" t="s">
        <v>843</v>
      </c>
    </row>
    <row r="362" spans="1:9" ht="20.45" customHeight="1">
      <c r="A362" s="27" t="s">
        <v>1745</v>
      </c>
      <c r="B362" s="17" t="s">
        <v>1716</v>
      </c>
      <c r="C362" s="17" t="s">
        <v>1746</v>
      </c>
      <c r="D362" s="17" t="s">
        <v>1747</v>
      </c>
      <c r="E362" s="26"/>
      <c r="F362" s="187"/>
      <c r="G362" s="26" t="s">
        <v>813</v>
      </c>
      <c r="H362" s="156" t="s">
        <v>1748</v>
      </c>
      <c r="I362" s="156" t="s">
        <v>856</v>
      </c>
    </row>
    <row r="363" spans="1:9" ht="20.45" customHeight="1">
      <c r="A363" s="27" t="s">
        <v>1749</v>
      </c>
      <c r="B363" s="17" t="s">
        <v>1716</v>
      </c>
      <c r="C363" s="17" t="s">
        <v>1746</v>
      </c>
      <c r="D363" s="17" t="s">
        <v>1750</v>
      </c>
      <c r="E363" s="26"/>
      <c r="F363" s="187"/>
      <c r="G363" s="26" t="s">
        <v>813</v>
      </c>
      <c r="H363" s="156" t="s">
        <v>1751</v>
      </c>
      <c r="I363" s="156" t="s">
        <v>856</v>
      </c>
    </row>
    <row r="364" spans="1:9" ht="20.45" customHeight="1">
      <c r="A364" s="27" t="s">
        <v>1752</v>
      </c>
      <c r="B364" s="17" t="s">
        <v>1753</v>
      </c>
      <c r="C364" s="17" t="s">
        <v>1754</v>
      </c>
      <c r="D364" s="17" t="s">
        <v>1755</v>
      </c>
      <c r="E364" s="26" t="s">
        <v>813</v>
      </c>
      <c r="F364" s="187" t="s">
        <v>1756</v>
      </c>
      <c r="G364" s="26" t="s">
        <v>813</v>
      </c>
      <c r="H364" s="156" t="s">
        <v>1756</v>
      </c>
      <c r="I364" s="156" t="s">
        <v>856</v>
      </c>
    </row>
    <row r="365" spans="1:9" ht="20.45" customHeight="1">
      <c r="A365" s="27" t="s">
        <v>1757</v>
      </c>
      <c r="B365" s="17" t="s">
        <v>1753</v>
      </c>
      <c r="C365" s="17" t="s">
        <v>1754</v>
      </c>
      <c r="D365" s="17" t="s">
        <v>1758</v>
      </c>
      <c r="E365" s="26" t="s">
        <v>813</v>
      </c>
      <c r="F365" s="187" t="s">
        <v>1759</v>
      </c>
      <c r="G365" s="26" t="s">
        <v>813</v>
      </c>
      <c r="H365" s="156" t="s">
        <v>1759</v>
      </c>
      <c r="I365" s="156" t="s">
        <v>980</v>
      </c>
    </row>
    <row r="366" spans="1:9" ht="20.45" customHeight="1">
      <c r="A366" s="27" t="s">
        <v>1760</v>
      </c>
      <c r="B366" s="17" t="s">
        <v>1753</v>
      </c>
      <c r="C366" s="17" t="s">
        <v>1761</v>
      </c>
      <c r="D366" s="17" t="s">
        <v>1762</v>
      </c>
      <c r="E366" s="26" t="s">
        <v>813</v>
      </c>
      <c r="F366" s="187" t="s">
        <v>1763</v>
      </c>
      <c r="G366" s="156" t="s">
        <v>855</v>
      </c>
      <c r="H366" s="156"/>
      <c r="I366" s="156" t="s">
        <v>843</v>
      </c>
    </row>
    <row r="367" spans="1:9" ht="20.45" customHeight="1">
      <c r="A367" s="27" t="s">
        <v>1764</v>
      </c>
      <c r="B367" s="17" t="s">
        <v>1753</v>
      </c>
      <c r="C367" s="17" t="s">
        <v>1761</v>
      </c>
      <c r="D367" s="17" t="s">
        <v>1765</v>
      </c>
      <c r="E367" s="26" t="s">
        <v>813</v>
      </c>
      <c r="F367" s="187" t="s">
        <v>1763</v>
      </c>
      <c r="G367" s="156" t="s">
        <v>855</v>
      </c>
      <c r="H367" s="156"/>
      <c r="I367" s="156" t="s">
        <v>843</v>
      </c>
    </row>
    <row r="368" spans="1:9" ht="20.45" customHeight="1">
      <c r="A368" s="27" t="s">
        <v>1766</v>
      </c>
      <c r="B368" s="17" t="s">
        <v>1753</v>
      </c>
      <c r="C368" s="17" t="s">
        <v>1761</v>
      </c>
      <c r="D368" s="17" t="s">
        <v>1767</v>
      </c>
      <c r="E368" s="26" t="s">
        <v>813</v>
      </c>
      <c r="F368" s="187" t="s">
        <v>1763</v>
      </c>
      <c r="G368" s="156" t="s">
        <v>855</v>
      </c>
      <c r="H368" s="156"/>
      <c r="I368" s="156" t="s">
        <v>843</v>
      </c>
    </row>
    <row r="369" spans="1:9" ht="20.45" customHeight="1">
      <c r="A369" s="27" t="s">
        <v>1768</v>
      </c>
      <c r="B369" s="17" t="s">
        <v>1753</v>
      </c>
      <c r="C369" s="17" t="s">
        <v>1761</v>
      </c>
      <c r="D369" s="17" t="s">
        <v>1769</v>
      </c>
      <c r="E369" s="26" t="s">
        <v>813</v>
      </c>
      <c r="F369" s="187" t="s">
        <v>1763</v>
      </c>
      <c r="G369" s="156" t="s">
        <v>855</v>
      </c>
      <c r="H369" s="156"/>
      <c r="I369" s="156" t="s">
        <v>843</v>
      </c>
    </row>
    <row r="370" spans="1:9" ht="20.45" customHeight="1">
      <c r="A370" s="27" t="s">
        <v>1770</v>
      </c>
      <c r="B370" s="17" t="s">
        <v>1753</v>
      </c>
      <c r="C370" s="17" t="s">
        <v>970</v>
      </c>
      <c r="D370" s="17" t="s">
        <v>1771</v>
      </c>
      <c r="E370" s="26" t="s">
        <v>813</v>
      </c>
      <c r="F370" s="187" t="s">
        <v>1772</v>
      </c>
      <c r="G370" s="26" t="s">
        <v>813</v>
      </c>
      <c r="H370" s="156" t="s">
        <v>1772</v>
      </c>
      <c r="I370" s="156" t="s">
        <v>927</v>
      </c>
    </row>
    <row r="371" spans="1:9" ht="20.45" customHeight="1">
      <c r="A371" s="27" t="s">
        <v>1773</v>
      </c>
      <c r="B371" s="17" t="s">
        <v>1753</v>
      </c>
      <c r="C371" s="17" t="s">
        <v>1774</v>
      </c>
      <c r="D371" s="17" t="s">
        <v>1775</v>
      </c>
      <c r="E371" s="156" t="s">
        <v>896</v>
      </c>
      <c r="F371" s="187"/>
      <c r="G371" s="26" t="s">
        <v>813</v>
      </c>
      <c r="H371" s="156" t="s">
        <v>1776</v>
      </c>
      <c r="I371" s="156" t="s">
        <v>843</v>
      </c>
    </row>
    <row r="372" spans="1:9" ht="20.45" customHeight="1">
      <c r="A372" s="27" t="s">
        <v>1777</v>
      </c>
      <c r="B372" s="17" t="s">
        <v>1753</v>
      </c>
      <c r="C372" s="17" t="s">
        <v>1774</v>
      </c>
      <c r="D372" s="17" t="s">
        <v>1775</v>
      </c>
      <c r="E372" s="156" t="s">
        <v>896</v>
      </c>
      <c r="F372" s="187"/>
      <c r="G372" s="26" t="s">
        <v>813</v>
      </c>
      <c r="H372" s="156" t="s">
        <v>1776</v>
      </c>
      <c r="I372" s="156" t="s">
        <v>843</v>
      </c>
    </row>
    <row r="373" spans="1:9" ht="20.45" customHeight="1">
      <c r="A373" s="27" t="s">
        <v>1778</v>
      </c>
      <c r="B373" s="17" t="s">
        <v>1753</v>
      </c>
      <c r="C373" s="17" t="s">
        <v>1774</v>
      </c>
      <c r="D373" s="17" t="s">
        <v>1775</v>
      </c>
      <c r="E373" s="156" t="s">
        <v>896</v>
      </c>
      <c r="F373" s="187"/>
      <c r="G373" s="26" t="s">
        <v>813</v>
      </c>
      <c r="H373" s="156" t="s">
        <v>1776</v>
      </c>
      <c r="I373" s="156" t="s">
        <v>843</v>
      </c>
    </row>
    <row r="374" spans="1:9" ht="20.45" customHeight="1">
      <c r="A374" s="27" t="s">
        <v>1779</v>
      </c>
      <c r="B374" s="17" t="s">
        <v>1753</v>
      </c>
      <c r="C374" s="17" t="s">
        <v>1780</v>
      </c>
      <c r="D374" s="17" t="s">
        <v>1781</v>
      </c>
      <c r="E374" s="26" t="s">
        <v>813</v>
      </c>
      <c r="F374" s="187" t="s">
        <v>1782</v>
      </c>
      <c r="G374" s="26" t="s">
        <v>813</v>
      </c>
      <c r="H374" s="156" t="s">
        <v>1782</v>
      </c>
      <c r="I374" s="156" t="s">
        <v>830</v>
      </c>
    </row>
    <row r="375" spans="1:9" ht="20.45" customHeight="1">
      <c r="A375" s="27" t="s">
        <v>1783</v>
      </c>
      <c r="B375" s="17" t="s">
        <v>1784</v>
      </c>
      <c r="C375" s="17" t="s">
        <v>1785</v>
      </c>
      <c r="D375" s="17" t="s">
        <v>1786</v>
      </c>
      <c r="E375" s="26" t="s">
        <v>813</v>
      </c>
      <c r="F375" s="187" t="s">
        <v>1787</v>
      </c>
      <c r="G375" s="156" t="s">
        <v>855</v>
      </c>
      <c r="H375" s="156"/>
      <c r="I375" s="156" t="s">
        <v>843</v>
      </c>
    </row>
    <row r="376" spans="1:9" ht="20.45" customHeight="1">
      <c r="A376" s="27" t="s">
        <v>1788</v>
      </c>
      <c r="B376" s="17" t="s">
        <v>1784</v>
      </c>
      <c r="C376" s="17" t="s">
        <v>1785</v>
      </c>
      <c r="D376" s="17" t="s">
        <v>1789</v>
      </c>
      <c r="E376" s="26" t="s">
        <v>813</v>
      </c>
      <c r="F376" s="187" t="s">
        <v>1790</v>
      </c>
      <c r="G376" s="26" t="s">
        <v>813</v>
      </c>
      <c r="H376" s="156" t="s">
        <v>1790</v>
      </c>
      <c r="I376" s="156" t="s">
        <v>843</v>
      </c>
    </row>
    <row r="377" spans="1:9" ht="20.45" customHeight="1">
      <c r="A377" s="27" t="s">
        <v>1791</v>
      </c>
      <c r="B377" s="17" t="s">
        <v>1792</v>
      </c>
      <c r="C377" s="17" t="s">
        <v>1793</v>
      </c>
      <c r="D377" s="17" t="s">
        <v>1794</v>
      </c>
      <c r="E377" s="26" t="s">
        <v>820</v>
      </c>
      <c r="F377" s="187" t="s">
        <v>1795</v>
      </c>
      <c r="G377" s="156" t="s">
        <v>855</v>
      </c>
      <c r="H377" s="156" t="s">
        <v>1795</v>
      </c>
      <c r="I377" s="156" t="s">
        <v>856</v>
      </c>
    </row>
    <row r="378" spans="1:9" ht="20.45" customHeight="1">
      <c r="A378" s="27" t="s">
        <v>1796</v>
      </c>
      <c r="B378" s="17" t="s">
        <v>1792</v>
      </c>
      <c r="C378" s="17" t="s">
        <v>1625</v>
      </c>
      <c r="D378" s="17" t="s">
        <v>1797</v>
      </c>
      <c r="E378" s="26" t="s">
        <v>813</v>
      </c>
      <c r="F378" s="187" t="s">
        <v>1798</v>
      </c>
      <c r="G378" s="26" t="s">
        <v>813</v>
      </c>
      <c r="H378" s="156" t="s">
        <v>1798</v>
      </c>
      <c r="I378" s="156" t="s">
        <v>843</v>
      </c>
    </row>
    <row r="379" spans="1:9" ht="20.45" customHeight="1">
      <c r="A379" s="27" t="s">
        <v>1799</v>
      </c>
      <c r="B379" s="17" t="s">
        <v>1800</v>
      </c>
      <c r="C379" s="17" t="s">
        <v>1801</v>
      </c>
      <c r="D379" s="17"/>
      <c r="E379" s="26"/>
      <c r="F379" s="187"/>
      <c r="G379" s="26" t="s">
        <v>813</v>
      </c>
      <c r="H379" s="156" t="s">
        <v>1802</v>
      </c>
      <c r="I379" s="156" t="s">
        <v>843</v>
      </c>
    </row>
    <row r="380" spans="1:9" ht="20.45" customHeight="1">
      <c r="A380" s="27" t="s">
        <v>1803</v>
      </c>
      <c r="B380" s="17" t="s">
        <v>1804</v>
      </c>
      <c r="C380" s="17" t="s">
        <v>977</v>
      </c>
      <c r="D380" s="17"/>
      <c r="E380" s="26" t="s">
        <v>813</v>
      </c>
      <c r="F380" s="187" t="s">
        <v>1805</v>
      </c>
      <c r="G380" s="26" t="s">
        <v>813</v>
      </c>
      <c r="H380" s="156" t="s">
        <v>1805</v>
      </c>
      <c r="I380" s="156"/>
    </row>
    <row r="381" spans="1:9" ht="20.45" customHeight="1">
      <c r="A381" s="27" t="s">
        <v>1806</v>
      </c>
      <c r="B381" s="16" t="s">
        <v>1807</v>
      </c>
      <c r="C381" s="16" t="s">
        <v>970</v>
      </c>
      <c r="D381" s="16" t="s">
        <v>1808</v>
      </c>
      <c r="E381" s="26" t="s">
        <v>813</v>
      </c>
      <c r="F381" s="187" t="s">
        <v>1809</v>
      </c>
      <c r="G381" s="26" t="s">
        <v>813</v>
      </c>
      <c r="H381" s="156" t="s">
        <v>1809</v>
      </c>
      <c r="I381" s="156" t="s">
        <v>843</v>
      </c>
    </row>
    <row r="382" spans="1:9" ht="20.45" customHeight="1">
      <c r="A382" s="27" t="s">
        <v>1810</v>
      </c>
      <c r="B382" s="16" t="s">
        <v>1807</v>
      </c>
      <c r="C382" s="16" t="s">
        <v>970</v>
      </c>
      <c r="D382" s="16" t="s">
        <v>1811</v>
      </c>
      <c r="E382" s="26" t="s">
        <v>813</v>
      </c>
      <c r="F382" s="187" t="s">
        <v>1809</v>
      </c>
      <c r="G382" s="26" t="s">
        <v>813</v>
      </c>
      <c r="H382" s="156" t="s">
        <v>1809</v>
      </c>
      <c r="I382" s="156" t="s">
        <v>843</v>
      </c>
    </row>
    <row r="383" spans="1:9" ht="20.45" customHeight="1">
      <c r="A383" s="27" t="s">
        <v>1812</v>
      </c>
      <c r="B383" s="16" t="s">
        <v>1813</v>
      </c>
      <c r="C383" s="16" t="s">
        <v>1814</v>
      </c>
      <c r="D383" s="16" t="s">
        <v>1815</v>
      </c>
      <c r="E383" s="26" t="s">
        <v>813</v>
      </c>
      <c r="F383" s="187" t="s">
        <v>1816</v>
      </c>
      <c r="G383" s="26" t="s">
        <v>813</v>
      </c>
      <c r="H383" s="156" t="s">
        <v>1816</v>
      </c>
      <c r="I383" s="156" t="s">
        <v>843</v>
      </c>
    </row>
    <row r="384" spans="1:9" ht="20.45" customHeight="1">
      <c r="A384" s="27" t="s">
        <v>1817</v>
      </c>
      <c r="B384" s="16" t="s">
        <v>1813</v>
      </c>
      <c r="C384" s="16" t="s">
        <v>1818</v>
      </c>
      <c r="D384" s="16" t="s">
        <v>1815</v>
      </c>
      <c r="E384" s="26" t="s">
        <v>813</v>
      </c>
      <c r="F384" s="187" t="s">
        <v>1816</v>
      </c>
      <c r="G384" s="26" t="s">
        <v>813</v>
      </c>
      <c r="H384" s="156" t="s">
        <v>1816</v>
      </c>
      <c r="I384" s="156" t="s">
        <v>843</v>
      </c>
    </row>
    <row r="385" spans="1:9" ht="20.45" customHeight="1">
      <c r="A385" s="27" t="s">
        <v>1819</v>
      </c>
      <c r="B385" s="16" t="s">
        <v>1820</v>
      </c>
      <c r="C385" s="16" t="s">
        <v>1022</v>
      </c>
      <c r="D385" s="16" t="s">
        <v>1821</v>
      </c>
      <c r="E385" s="26" t="s">
        <v>813</v>
      </c>
      <c r="F385" s="187" t="s">
        <v>1822</v>
      </c>
      <c r="G385" s="26" t="s">
        <v>813</v>
      </c>
      <c r="H385" s="156" t="s">
        <v>1822</v>
      </c>
      <c r="I385" s="156" t="s">
        <v>843</v>
      </c>
    </row>
    <row r="386" spans="1:9" ht="20.45" customHeight="1">
      <c r="A386" s="27" t="s">
        <v>1823</v>
      </c>
      <c r="B386" s="16" t="s">
        <v>1820</v>
      </c>
      <c r="C386" s="16" t="s">
        <v>1022</v>
      </c>
      <c r="D386" s="16" t="s">
        <v>1824</v>
      </c>
      <c r="E386" s="26" t="s">
        <v>813</v>
      </c>
      <c r="F386" s="187" t="s">
        <v>1825</v>
      </c>
      <c r="G386" s="26" t="s">
        <v>813</v>
      </c>
      <c r="H386" s="156" t="s">
        <v>1825</v>
      </c>
      <c r="I386" s="156" t="s">
        <v>843</v>
      </c>
    </row>
    <row r="387" spans="1:9" ht="20.45" customHeight="1">
      <c r="A387" s="27" t="s">
        <v>1826</v>
      </c>
      <c r="B387" s="16" t="s">
        <v>1820</v>
      </c>
      <c r="C387" s="16" t="s">
        <v>1022</v>
      </c>
      <c r="D387" s="16" t="s">
        <v>1827</v>
      </c>
      <c r="E387" s="26" t="s">
        <v>813</v>
      </c>
      <c r="F387" s="187" t="s">
        <v>1828</v>
      </c>
      <c r="G387" s="26" t="s">
        <v>813</v>
      </c>
      <c r="H387" s="156" t="s">
        <v>1828</v>
      </c>
      <c r="I387" s="156" t="s">
        <v>843</v>
      </c>
    </row>
    <row r="388" spans="1:9" ht="20.45" customHeight="1">
      <c r="A388" s="27" t="s">
        <v>1829</v>
      </c>
      <c r="B388" s="16" t="s">
        <v>1820</v>
      </c>
      <c r="C388" s="16" t="s">
        <v>1022</v>
      </c>
      <c r="D388" s="16" t="s">
        <v>1830</v>
      </c>
      <c r="E388" s="26" t="s">
        <v>813</v>
      </c>
      <c r="F388" s="187" t="s">
        <v>1831</v>
      </c>
      <c r="G388" s="26" t="s">
        <v>813</v>
      </c>
      <c r="H388" s="156" t="s">
        <v>1831</v>
      </c>
      <c r="I388" s="156" t="s">
        <v>843</v>
      </c>
    </row>
    <row r="389" spans="1:9" ht="20.45" customHeight="1">
      <c r="A389" s="27" t="s">
        <v>1832</v>
      </c>
      <c r="B389" s="16" t="s">
        <v>1820</v>
      </c>
      <c r="C389" s="16" t="s">
        <v>1022</v>
      </c>
      <c r="D389" s="16" t="s">
        <v>1833</v>
      </c>
      <c r="E389" s="26" t="s">
        <v>813</v>
      </c>
      <c r="F389" s="187" t="s">
        <v>1834</v>
      </c>
      <c r="G389" s="26" t="s">
        <v>813</v>
      </c>
      <c r="H389" s="156" t="s">
        <v>1834</v>
      </c>
      <c r="I389" s="156" t="s">
        <v>843</v>
      </c>
    </row>
    <row r="390" spans="1:9" ht="20.45" customHeight="1">
      <c r="A390" s="27" t="s">
        <v>1835</v>
      </c>
      <c r="B390" s="16" t="s">
        <v>1836</v>
      </c>
      <c r="C390" s="16" t="s">
        <v>1837</v>
      </c>
      <c r="D390" s="16" t="s">
        <v>1838</v>
      </c>
      <c r="E390" s="26" t="s">
        <v>813</v>
      </c>
      <c r="F390" s="187" t="s">
        <v>1839</v>
      </c>
      <c r="G390" s="26" t="s">
        <v>813</v>
      </c>
      <c r="H390" s="156" t="s">
        <v>1839</v>
      </c>
      <c r="I390" s="156"/>
    </row>
    <row r="391" spans="1:9" ht="20.45" customHeight="1">
      <c r="A391" s="27" t="s">
        <v>1840</v>
      </c>
      <c r="B391" s="17" t="s">
        <v>1836</v>
      </c>
      <c r="C391" s="17" t="s">
        <v>970</v>
      </c>
      <c r="D391" s="17" t="s">
        <v>1841</v>
      </c>
      <c r="E391" s="184" t="s">
        <v>813</v>
      </c>
      <c r="F391" s="187" t="s">
        <v>1842</v>
      </c>
      <c r="G391" s="26" t="s">
        <v>813</v>
      </c>
      <c r="H391" s="156" t="s">
        <v>1842</v>
      </c>
      <c r="I391" s="156" t="s">
        <v>843</v>
      </c>
    </row>
    <row r="392" spans="1:9" ht="20.45" customHeight="1">
      <c r="A392" s="27" t="s">
        <v>1843</v>
      </c>
      <c r="B392" s="17" t="s">
        <v>1836</v>
      </c>
      <c r="C392" s="17" t="s">
        <v>970</v>
      </c>
      <c r="D392" s="17" t="s">
        <v>1844</v>
      </c>
      <c r="E392" s="26" t="s">
        <v>813</v>
      </c>
      <c r="F392" s="187" t="s">
        <v>1845</v>
      </c>
      <c r="G392" s="26" t="s">
        <v>813</v>
      </c>
      <c r="H392" s="156" t="s">
        <v>1845</v>
      </c>
      <c r="I392" s="156" t="s">
        <v>843</v>
      </c>
    </row>
    <row r="393" spans="1:9" ht="20.45" customHeight="1">
      <c r="A393" s="27" t="s">
        <v>1846</v>
      </c>
      <c r="B393" s="155" t="s">
        <v>1836</v>
      </c>
      <c r="C393" s="20" t="s">
        <v>970</v>
      </c>
      <c r="D393" s="20" t="s">
        <v>1847</v>
      </c>
      <c r="E393" s="26" t="s">
        <v>813</v>
      </c>
      <c r="F393" s="187" t="s">
        <v>1848</v>
      </c>
      <c r="G393" s="26" t="s">
        <v>813</v>
      </c>
      <c r="H393" s="156" t="s">
        <v>1848</v>
      </c>
      <c r="I393" s="156" t="s">
        <v>843</v>
      </c>
    </row>
    <row r="394" spans="1:9" ht="20.45" customHeight="1">
      <c r="A394" s="27" t="s">
        <v>1849</v>
      </c>
      <c r="B394" s="155" t="s">
        <v>1836</v>
      </c>
      <c r="C394" s="20" t="s">
        <v>970</v>
      </c>
      <c r="D394" s="20" t="s">
        <v>1850</v>
      </c>
      <c r="E394" s="26" t="s">
        <v>813</v>
      </c>
      <c r="F394" s="187" t="s">
        <v>1851</v>
      </c>
      <c r="G394" s="26" t="s">
        <v>813</v>
      </c>
      <c r="H394" s="156" t="s">
        <v>1851</v>
      </c>
      <c r="I394" s="156" t="s">
        <v>843</v>
      </c>
    </row>
    <row r="395" spans="1:9" ht="20.45" customHeight="1">
      <c r="A395" s="27" t="s">
        <v>1852</v>
      </c>
      <c r="B395" s="17" t="s">
        <v>1836</v>
      </c>
      <c r="C395" s="17" t="s">
        <v>970</v>
      </c>
      <c r="D395" s="17" t="s">
        <v>1853</v>
      </c>
      <c r="E395" s="26" t="s">
        <v>813</v>
      </c>
      <c r="F395" s="187" t="s">
        <v>1854</v>
      </c>
      <c r="G395" s="26" t="s">
        <v>813</v>
      </c>
      <c r="H395" s="156" t="s">
        <v>1854</v>
      </c>
      <c r="I395" s="156" t="s">
        <v>843</v>
      </c>
    </row>
    <row r="396" spans="1:9" ht="20.45" customHeight="1">
      <c r="A396" s="27" t="s">
        <v>1855</v>
      </c>
      <c r="B396" s="155" t="s">
        <v>1836</v>
      </c>
      <c r="C396" s="20" t="s">
        <v>970</v>
      </c>
      <c r="D396" s="20" t="s">
        <v>1856</v>
      </c>
      <c r="E396" s="26" t="s">
        <v>813</v>
      </c>
      <c r="F396" s="187" t="s">
        <v>1857</v>
      </c>
      <c r="G396" s="26" t="s">
        <v>813</v>
      </c>
      <c r="H396" s="156" t="s">
        <v>1857</v>
      </c>
      <c r="I396" s="156" t="s">
        <v>843</v>
      </c>
    </row>
    <row r="397" spans="1:9" ht="20.45" customHeight="1">
      <c r="A397" s="27" t="s">
        <v>1858</v>
      </c>
      <c r="B397" s="155" t="s">
        <v>1836</v>
      </c>
      <c r="C397" s="20" t="s">
        <v>970</v>
      </c>
      <c r="D397" s="20" t="s">
        <v>1859</v>
      </c>
      <c r="E397" s="26" t="s">
        <v>813</v>
      </c>
      <c r="F397" s="187" t="s">
        <v>1860</v>
      </c>
      <c r="G397" s="26" t="s">
        <v>813</v>
      </c>
      <c r="H397" s="156" t="s">
        <v>1860</v>
      </c>
      <c r="I397" s="156" t="s">
        <v>843</v>
      </c>
    </row>
    <row r="398" spans="1:9" ht="20.45" customHeight="1">
      <c r="A398" s="27" t="s">
        <v>1861</v>
      </c>
      <c r="B398" s="155" t="s">
        <v>1836</v>
      </c>
      <c r="C398" s="20" t="s">
        <v>970</v>
      </c>
      <c r="D398" s="20" t="s">
        <v>1862</v>
      </c>
      <c r="E398" s="26" t="s">
        <v>813</v>
      </c>
      <c r="F398" s="187" t="s">
        <v>1863</v>
      </c>
      <c r="G398" s="26" t="s">
        <v>813</v>
      </c>
      <c r="H398" s="156" t="s">
        <v>1863</v>
      </c>
      <c r="I398" s="156" t="s">
        <v>843</v>
      </c>
    </row>
    <row r="399" spans="1:9" ht="20.45" customHeight="1">
      <c r="A399" s="27" t="s">
        <v>1864</v>
      </c>
      <c r="B399" s="155" t="s">
        <v>1836</v>
      </c>
      <c r="C399" s="20" t="s">
        <v>970</v>
      </c>
      <c r="D399" s="20" t="s">
        <v>1865</v>
      </c>
      <c r="E399" s="26" t="s">
        <v>813</v>
      </c>
      <c r="F399" s="187" t="s">
        <v>1866</v>
      </c>
      <c r="G399" s="26" t="s">
        <v>813</v>
      </c>
      <c r="H399" s="156" t="s">
        <v>1866</v>
      </c>
      <c r="I399" s="156" t="s">
        <v>843</v>
      </c>
    </row>
    <row r="400" spans="1:9" ht="20.45" customHeight="1">
      <c r="A400" s="27" t="s">
        <v>1867</v>
      </c>
      <c r="B400" s="155" t="s">
        <v>1836</v>
      </c>
      <c r="C400" s="20" t="s">
        <v>970</v>
      </c>
      <c r="D400" s="20" t="s">
        <v>1868</v>
      </c>
      <c r="E400" s="26" t="s">
        <v>813</v>
      </c>
      <c r="F400" s="187" t="s">
        <v>1869</v>
      </c>
      <c r="G400" s="26" t="s">
        <v>813</v>
      </c>
      <c r="H400" s="156" t="s">
        <v>1869</v>
      </c>
      <c r="I400" s="156" t="s">
        <v>843</v>
      </c>
    </row>
    <row r="401" spans="1:9" ht="20.45" customHeight="1">
      <c r="A401" s="27" t="s">
        <v>1870</v>
      </c>
      <c r="B401" s="155" t="s">
        <v>1836</v>
      </c>
      <c r="C401" s="20" t="s">
        <v>970</v>
      </c>
      <c r="D401" s="20" t="s">
        <v>1871</v>
      </c>
      <c r="E401" s="26" t="s">
        <v>813</v>
      </c>
      <c r="F401" s="187" t="s">
        <v>1872</v>
      </c>
      <c r="G401" s="26" t="s">
        <v>813</v>
      </c>
      <c r="H401" s="156" t="s">
        <v>1872</v>
      </c>
      <c r="I401" s="156" t="s">
        <v>843</v>
      </c>
    </row>
    <row r="402" spans="1:9" ht="20.45" customHeight="1">
      <c r="A402" s="27" t="s">
        <v>1873</v>
      </c>
      <c r="B402" s="16" t="s">
        <v>1836</v>
      </c>
      <c r="C402" s="16" t="s">
        <v>970</v>
      </c>
      <c r="D402" s="16" t="s">
        <v>1874</v>
      </c>
      <c r="E402" s="26" t="s">
        <v>813</v>
      </c>
      <c r="F402" s="187" t="s">
        <v>1875</v>
      </c>
      <c r="G402" s="26" t="s">
        <v>813</v>
      </c>
      <c r="H402" s="156" t="s">
        <v>1875</v>
      </c>
      <c r="I402" s="156" t="s">
        <v>843</v>
      </c>
    </row>
    <row r="403" spans="1:9" ht="20.45" customHeight="1">
      <c r="A403" s="27" t="s">
        <v>1876</v>
      </c>
      <c r="B403" s="16" t="s">
        <v>1836</v>
      </c>
      <c r="C403" s="16" t="s">
        <v>970</v>
      </c>
      <c r="D403" s="16" t="s">
        <v>1877</v>
      </c>
      <c r="E403" s="26" t="s">
        <v>813</v>
      </c>
      <c r="F403" s="187" t="s">
        <v>1878</v>
      </c>
      <c r="G403" s="26"/>
      <c r="H403" s="156"/>
      <c r="I403" s="156" t="s">
        <v>843</v>
      </c>
    </row>
    <row r="404" spans="1:9" ht="20.45" customHeight="1">
      <c r="A404" s="27" t="s">
        <v>1879</v>
      </c>
      <c r="B404" s="16" t="s">
        <v>1836</v>
      </c>
      <c r="C404" s="16" t="s">
        <v>1880</v>
      </c>
      <c r="D404" s="16" t="s">
        <v>1881</v>
      </c>
      <c r="E404" s="26" t="s">
        <v>813</v>
      </c>
      <c r="F404" s="187" t="s">
        <v>1882</v>
      </c>
      <c r="G404" s="26"/>
      <c r="H404" s="156"/>
      <c r="I404" s="156" t="s">
        <v>843</v>
      </c>
    </row>
    <row r="405" spans="1:9" ht="20.45" customHeight="1">
      <c r="A405" s="27" t="s">
        <v>1883</v>
      </c>
      <c r="B405" s="16" t="s">
        <v>1836</v>
      </c>
      <c r="C405" s="16" t="s">
        <v>1884</v>
      </c>
      <c r="D405" s="16" t="s">
        <v>1885</v>
      </c>
      <c r="E405" s="26" t="s">
        <v>813</v>
      </c>
      <c r="F405" s="187"/>
      <c r="G405" s="26" t="s">
        <v>813</v>
      </c>
      <c r="H405" s="156"/>
      <c r="I405" s="156" t="s">
        <v>843</v>
      </c>
    </row>
    <row r="406" spans="1:9" ht="20.45" customHeight="1">
      <c r="A406" s="27" t="s">
        <v>1886</v>
      </c>
      <c r="B406" s="17" t="s">
        <v>1836</v>
      </c>
      <c r="C406" s="17" t="s">
        <v>1884</v>
      </c>
      <c r="D406" s="17" t="s">
        <v>1887</v>
      </c>
      <c r="E406" s="26" t="s">
        <v>813</v>
      </c>
      <c r="F406" s="187"/>
      <c r="G406" s="26" t="s">
        <v>813</v>
      </c>
      <c r="H406" s="156"/>
      <c r="I406" s="156" t="s">
        <v>843</v>
      </c>
    </row>
    <row r="407" spans="1:9" ht="20.45" customHeight="1">
      <c r="A407" s="27" t="s">
        <v>1888</v>
      </c>
      <c r="B407" s="17" t="s">
        <v>1836</v>
      </c>
      <c r="C407" s="17" t="s">
        <v>1754</v>
      </c>
      <c r="D407" s="17"/>
      <c r="E407" s="26" t="s">
        <v>813</v>
      </c>
      <c r="F407" s="187"/>
      <c r="G407" s="26" t="s">
        <v>813</v>
      </c>
      <c r="H407" s="156"/>
      <c r="I407" s="156" t="s">
        <v>843</v>
      </c>
    </row>
    <row r="408" spans="1:9" ht="20.45" customHeight="1">
      <c r="A408" s="27" t="s">
        <v>1889</v>
      </c>
      <c r="B408" s="17" t="s">
        <v>1836</v>
      </c>
      <c r="C408" s="17" t="s">
        <v>1890</v>
      </c>
      <c r="D408" s="17" t="s">
        <v>1228</v>
      </c>
      <c r="E408" s="26"/>
      <c r="F408" s="187"/>
      <c r="G408" s="26" t="s">
        <v>813</v>
      </c>
      <c r="H408" s="156" t="s">
        <v>1891</v>
      </c>
      <c r="I408" s="156"/>
    </row>
    <row r="409" spans="1:9" ht="20.45" customHeight="1">
      <c r="A409" s="27" t="s">
        <v>1892</v>
      </c>
      <c r="B409" s="17" t="s">
        <v>1836</v>
      </c>
      <c r="C409" s="17" t="s">
        <v>1893</v>
      </c>
      <c r="D409" s="17" t="s">
        <v>1894</v>
      </c>
      <c r="E409" s="26"/>
      <c r="F409" s="187"/>
      <c r="G409" s="26" t="s">
        <v>813</v>
      </c>
      <c r="H409" s="156" t="s">
        <v>1895</v>
      </c>
      <c r="I409" s="156"/>
    </row>
    <row r="410" spans="1:9" ht="20.45" customHeight="1">
      <c r="A410" s="27" t="s">
        <v>1896</v>
      </c>
      <c r="B410" s="17" t="s">
        <v>1836</v>
      </c>
      <c r="C410" s="17" t="s">
        <v>1897</v>
      </c>
      <c r="D410" s="17" t="s">
        <v>1898</v>
      </c>
      <c r="E410" s="26" t="s">
        <v>813</v>
      </c>
      <c r="F410" s="187" t="s">
        <v>1899</v>
      </c>
      <c r="G410" s="26" t="s">
        <v>813</v>
      </c>
      <c r="H410" s="156" t="s">
        <v>1899</v>
      </c>
      <c r="I410" s="156" t="s">
        <v>1722</v>
      </c>
    </row>
    <row r="411" spans="1:9" ht="20.45" customHeight="1">
      <c r="A411" s="27" t="s">
        <v>1900</v>
      </c>
      <c r="B411" s="17" t="s">
        <v>1836</v>
      </c>
      <c r="C411" s="17" t="s">
        <v>1897</v>
      </c>
      <c r="D411" s="17" t="s">
        <v>1901</v>
      </c>
      <c r="E411" s="26" t="s">
        <v>813</v>
      </c>
      <c r="F411" s="187" t="s">
        <v>1899</v>
      </c>
      <c r="G411" s="26" t="s">
        <v>813</v>
      </c>
      <c r="H411" s="156" t="s">
        <v>1899</v>
      </c>
      <c r="I411" s="156" t="s">
        <v>1722</v>
      </c>
    </row>
    <row r="412" spans="1:9" ht="20.45" customHeight="1">
      <c r="A412" s="27" t="s">
        <v>1902</v>
      </c>
      <c r="B412" s="17" t="s">
        <v>1836</v>
      </c>
      <c r="C412" s="17" t="s">
        <v>852</v>
      </c>
      <c r="D412" s="17" t="s">
        <v>1903</v>
      </c>
      <c r="E412" s="26" t="s">
        <v>813</v>
      </c>
      <c r="F412" s="187" t="s">
        <v>1904</v>
      </c>
      <c r="G412" s="26" t="s">
        <v>813</v>
      </c>
      <c r="H412" s="156" t="s">
        <v>1904</v>
      </c>
      <c r="I412" s="156" t="s">
        <v>856</v>
      </c>
    </row>
    <row r="413" spans="1:9" ht="20.45" customHeight="1">
      <c r="A413" s="27" t="s">
        <v>1905</v>
      </c>
      <c r="B413" s="17" t="s">
        <v>1836</v>
      </c>
      <c r="C413" s="17" t="s">
        <v>1906</v>
      </c>
      <c r="D413" s="17"/>
      <c r="E413" s="26" t="s">
        <v>813</v>
      </c>
      <c r="F413" s="187" t="s">
        <v>1907</v>
      </c>
      <c r="G413" s="26" t="s">
        <v>813</v>
      </c>
      <c r="H413" s="156" t="s">
        <v>1907</v>
      </c>
      <c r="I413" s="156" t="s">
        <v>856</v>
      </c>
    </row>
    <row r="414" spans="1:9" ht="20.45" customHeight="1">
      <c r="A414" s="27" t="s">
        <v>1908</v>
      </c>
      <c r="B414" s="17" t="s">
        <v>1909</v>
      </c>
      <c r="C414" s="17" t="s">
        <v>1910</v>
      </c>
      <c r="D414" s="17" t="s">
        <v>1911</v>
      </c>
      <c r="E414" s="26" t="s">
        <v>813</v>
      </c>
      <c r="F414" s="187" t="s">
        <v>1912</v>
      </c>
      <c r="G414" s="156" t="s">
        <v>855</v>
      </c>
      <c r="H414" s="156"/>
      <c r="I414" s="156" t="s">
        <v>843</v>
      </c>
    </row>
    <row r="415" spans="1:9" ht="20.45" customHeight="1">
      <c r="A415" s="27" t="s">
        <v>1913</v>
      </c>
      <c r="B415" s="17" t="s">
        <v>1909</v>
      </c>
      <c r="C415" s="17" t="s">
        <v>1910</v>
      </c>
      <c r="D415" s="17" t="s">
        <v>1911</v>
      </c>
      <c r="E415" s="26" t="s">
        <v>813</v>
      </c>
      <c r="F415" s="187" t="s">
        <v>1912</v>
      </c>
      <c r="G415" s="26" t="s">
        <v>813</v>
      </c>
      <c r="H415" s="156" t="s">
        <v>1912</v>
      </c>
      <c r="I415" s="156" t="s">
        <v>843</v>
      </c>
    </row>
    <row r="416" spans="1:9" ht="20.45" customHeight="1">
      <c r="A416" s="27" t="s">
        <v>1914</v>
      </c>
      <c r="B416" s="17" t="s">
        <v>1909</v>
      </c>
      <c r="C416" s="17" t="s">
        <v>1910</v>
      </c>
      <c r="D416" s="17" t="s">
        <v>1911</v>
      </c>
      <c r="E416" s="26" t="s">
        <v>813</v>
      </c>
      <c r="F416" s="187" t="s">
        <v>1912</v>
      </c>
      <c r="G416" s="26" t="s">
        <v>813</v>
      </c>
      <c r="H416" s="156" t="s">
        <v>1912</v>
      </c>
      <c r="I416" s="156" t="s">
        <v>843</v>
      </c>
    </row>
    <row r="417" spans="1:9" ht="20.45" customHeight="1">
      <c r="A417" s="27" t="s">
        <v>1915</v>
      </c>
      <c r="B417" s="17" t="s">
        <v>1916</v>
      </c>
      <c r="C417" s="17" t="s">
        <v>1022</v>
      </c>
      <c r="D417" s="17" t="s">
        <v>1917</v>
      </c>
      <c r="E417" s="26" t="s">
        <v>813</v>
      </c>
      <c r="F417" s="187" t="s">
        <v>1918</v>
      </c>
      <c r="G417" s="26" t="s">
        <v>813</v>
      </c>
      <c r="H417" s="156" t="s">
        <v>1919</v>
      </c>
      <c r="I417" s="156"/>
    </row>
    <row r="418" spans="1:9" ht="20.45" customHeight="1">
      <c r="A418" s="27" t="s">
        <v>1920</v>
      </c>
      <c r="B418" s="17" t="s">
        <v>1916</v>
      </c>
      <c r="C418" s="17" t="s">
        <v>1022</v>
      </c>
      <c r="D418" s="17" t="s">
        <v>1921</v>
      </c>
      <c r="E418" s="26" t="s">
        <v>813</v>
      </c>
      <c r="F418" s="187" t="s">
        <v>1918</v>
      </c>
      <c r="G418" s="26" t="s">
        <v>820</v>
      </c>
      <c r="H418" s="156"/>
      <c r="I418" s="156" t="s">
        <v>856</v>
      </c>
    </row>
    <row r="419" spans="1:9" ht="20.45" customHeight="1">
      <c r="A419" s="27" t="s">
        <v>1922</v>
      </c>
      <c r="B419" s="17" t="s">
        <v>1923</v>
      </c>
      <c r="C419" s="17" t="s">
        <v>1924</v>
      </c>
      <c r="D419" s="17"/>
      <c r="E419" s="26" t="s">
        <v>813</v>
      </c>
      <c r="F419" s="187" t="s">
        <v>1925</v>
      </c>
      <c r="G419" s="26" t="s">
        <v>813</v>
      </c>
      <c r="H419" s="156" t="s">
        <v>1926</v>
      </c>
      <c r="I419" s="156"/>
    </row>
    <row r="420" spans="1:9" ht="20.45" customHeight="1">
      <c r="A420" s="27" t="s">
        <v>1927</v>
      </c>
      <c r="B420" s="17" t="s">
        <v>1928</v>
      </c>
      <c r="C420" s="17" t="s">
        <v>1929</v>
      </c>
      <c r="D420" s="17" t="s">
        <v>1551</v>
      </c>
      <c r="E420" s="26" t="s">
        <v>813</v>
      </c>
      <c r="F420" s="187" t="s">
        <v>1930</v>
      </c>
      <c r="G420" s="26" t="s">
        <v>813</v>
      </c>
      <c r="H420" s="156" t="s">
        <v>1931</v>
      </c>
      <c r="I420" s="156" t="s">
        <v>843</v>
      </c>
    </row>
    <row r="421" spans="1:9" ht="20.45" customHeight="1">
      <c r="A421" s="27" t="s">
        <v>1932</v>
      </c>
      <c r="B421" s="16" t="s">
        <v>1928</v>
      </c>
      <c r="C421" s="16" t="s">
        <v>1929</v>
      </c>
      <c r="D421" s="16" t="s">
        <v>1551</v>
      </c>
      <c r="E421" s="26" t="s">
        <v>813</v>
      </c>
      <c r="F421" s="187" t="s">
        <v>1930</v>
      </c>
      <c r="G421" s="26" t="s">
        <v>813</v>
      </c>
      <c r="H421" s="156" t="s">
        <v>1931</v>
      </c>
      <c r="I421" s="156" t="s">
        <v>843</v>
      </c>
    </row>
    <row r="422" spans="1:9" ht="20.45" customHeight="1">
      <c r="A422" s="27" t="s">
        <v>1933</v>
      </c>
      <c r="B422" s="16" t="s">
        <v>1928</v>
      </c>
      <c r="C422" s="16" t="s">
        <v>1929</v>
      </c>
      <c r="D422" s="16" t="s">
        <v>1551</v>
      </c>
      <c r="E422" s="26" t="s">
        <v>813</v>
      </c>
      <c r="F422" s="187" t="s">
        <v>1930</v>
      </c>
      <c r="G422" s="26" t="s">
        <v>813</v>
      </c>
      <c r="H422" s="156" t="s">
        <v>1931</v>
      </c>
      <c r="I422" s="156" t="s">
        <v>843</v>
      </c>
    </row>
    <row r="423" spans="1:9" ht="20.45" customHeight="1">
      <c r="A423" s="27" t="s">
        <v>1934</v>
      </c>
      <c r="B423" s="16" t="s">
        <v>1928</v>
      </c>
      <c r="C423" s="16" t="s">
        <v>1929</v>
      </c>
      <c r="D423" s="16" t="s">
        <v>1551</v>
      </c>
      <c r="E423" s="26" t="s">
        <v>813</v>
      </c>
      <c r="F423" s="187" t="s">
        <v>1930</v>
      </c>
      <c r="G423" s="26" t="s">
        <v>813</v>
      </c>
      <c r="H423" s="156" t="s">
        <v>1931</v>
      </c>
      <c r="I423" s="156" t="s">
        <v>843</v>
      </c>
    </row>
    <row r="424" spans="1:9" ht="20.45" customHeight="1">
      <c r="A424" s="27" t="s">
        <v>1935</v>
      </c>
      <c r="B424" s="16" t="s">
        <v>1928</v>
      </c>
      <c r="C424" s="16" t="s">
        <v>1929</v>
      </c>
      <c r="D424" s="16" t="s">
        <v>1551</v>
      </c>
      <c r="E424" s="26" t="s">
        <v>813</v>
      </c>
      <c r="F424" s="187" t="s">
        <v>1930</v>
      </c>
      <c r="G424" s="26" t="s">
        <v>813</v>
      </c>
      <c r="H424" s="156" t="s">
        <v>1931</v>
      </c>
      <c r="I424" s="156" t="s">
        <v>843</v>
      </c>
    </row>
    <row r="425" spans="1:9" ht="20.45" customHeight="1">
      <c r="A425" s="27" t="s">
        <v>1936</v>
      </c>
      <c r="B425" s="16" t="s">
        <v>1937</v>
      </c>
      <c r="C425" s="16" t="s">
        <v>1938</v>
      </c>
      <c r="D425" s="16" t="s">
        <v>1939</v>
      </c>
      <c r="E425" s="26" t="s">
        <v>820</v>
      </c>
      <c r="F425" s="187"/>
      <c r="G425" s="26"/>
      <c r="H425" s="156" t="s">
        <v>280</v>
      </c>
      <c r="I425" s="156" t="s">
        <v>1221</v>
      </c>
    </row>
    <row r="426" spans="1:9" ht="20.45" customHeight="1">
      <c r="A426" s="27" t="s">
        <v>1940</v>
      </c>
      <c r="B426" s="16" t="s">
        <v>1937</v>
      </c>
      <c r="C426" s="16" t="s">
        <v>1938</v>
      </c>
      <c r="D426" s="16" t="s">
        <v>1939</v>
      </c>
      <c r="E426" s="26" t="s">
        <v>820</v>
      </c>
      <c r="F426" s="187"/>
      <c r="G426" s="26"/>
      <c r="H426" s="156" t="s">
        <v>280</v>
      </c>
      <c r="I426" s="156" t="s">
        <v>1221</v>
      </c>
    </row>
    <row r="427" spans="1:9" ht="20.45" customHeight="1">
      <c r="A427" s="27" t="s">
        <v>1941</v>
      </c>
      <c r="B427" s="16" t="s">
        <v>1942</v>
      </c>
      <c r="C427" s="16" t="s">
        <v>1943</v>
      </c>
      <c r="D427" s="16"/>
      <c r="E427" s="26" t="s">
        <v>813</v>
      </c>
      <c r="F427" s="187" t="s">
        <v>1944</v>
      </c>
      <c r="G427" s="26"/>
      <c r="H427" s="156"/>
      <c r="I427" s="156" t="s">
        <v>843</v>
      </c>
    </row>
    <row r="428" spans="1:9" ht="20.45" customHeight="1">
      <c r="A428" s="27" t="s">
        <v>1945</v>
      </c>
      <c r="B428" s="17" t="s">
        <v>1946</v>
      </c>
      <c r="C428" s="17" t="s">
        <v>1947</v>
      </c>
      <c r="D428" s="17" t="s">
        <v>1948</v>
      </c>
      <c r="E428" s="26" t="s">
        <v>820</v>
      </c>
      <c r="F428" s="187" t="s">
        <v>1949</v>
      </c>
      <c r="G428" s="26"/>
      <c r="H428" s="156"/>
      <c r="I428" s="156" t="s">
        <v>856</v>
      </c>
    </row>
    <row r="429" spans="1:9" ht="20.45" customHeight="1">
      <c r="A429" s="27" t="s">
        <v>1950</v>
      </c>
      <c r="B429" s="17" t="s">
        <v>1946</v>
      </c>
      <c r="C429" s="17" t="s">
        <v>1947</v>
      </c>
      <c r="D429" s="17" t="s">
        <v>1948</v>
      </c>
      <c r="E429" s="26" t="s">
        <v>820</v>
      </c>
      <c r="F429" s="187" t="s">
        <v>1949</v>
      </c>
      <c r="G429" s="26"/>
      <c r="H429" s="156"/>
      <c r="I429" s="156" t="s">
        <v>856</v>
      </c>
    </row>
    <row r="430" spans="1:9" ht="20.45" customHeight="1">
      <c r="A430" s="27" t="s">
        <v>1951</v>
      </c>
      <c r="B430" s="17" t="s">
        <v>1946</v>
      </c>
      <c r="C430" s="17" t="s">
        <v>1947</v>
      </c>
      <c r="D430" s="17" t="s">
        <v>1948</v>
      </c>
      <c r="E430" s="26" t="s">
        <v>820</v>
      </c>
      <c r="F430" s="187" t="s">
        <v>1949</v>
      </c>
      <c r="G430" s="26"/>
      <c r="H430" s="156"/>
      <c r="I430" s="156" t="s">
        <v>856</v>
      </c>
    </row>
    <row r="431" spans="1:9" ht="20.45" customHeight="1">
      <c r="A431" s="27" t="s">
        <v>1952</v>
      </c>
      <c r="B431" s="17" t="s">
        <v>1953</v>
      </c>
      <c r="C431" s="17" t="s">
        <v>1954</v>
      </c>
      <c r="D431" s="17" t="s">
        <v>1955</v>
      </c>
      <c r="E431" s="26" t="s">
        <v>820</v>
      </c>
      <c r="F431" s="187"/>
      <c r="G431" s="26"/>
      <c r="H431" s="156"/>
      <c r="I431" s="156" t="s">
        <v>843</v>
      </c>
    </row>
    <row r="432" spans="1:9" ht="20.45" customHeight="1">
      <c r="A432" s="27" t="s">
        <v>1956</v>
      </c>
      <c r="B432" s="17" t="s">
        <v>1953</v>
      </c>
      <c r="C432" s="17" t="s">
        <v>1954</v>
      </c>
      <c r="D432" s="17" t="s">
        <v>1955</v>
      </c>
      <c r="E432" s="26" t="s">
        <v>820</v>
      </c>
      <c r="F432" s="187"/>
      <c r="G432" s="26"/>
      <c r="H432" s="156"/>
      <c r="I432" s="156" t="s">
        <v>843</v>
      </c>
    </row>
    <row r="433" spans="1:9" ht="20.45" customHeight="1">
      <c r="A433" s="27" t="s">
        <v>1957</v>
      </c>
      <c r="B433" s="16" t="s">
        <v>1953</v>
      </c>
      <c r="C433" s="16" t="s">
        <v>1958</v>
      </c>
      <c r="D433" s="16" t="s">
        <v>1959</v>
      </c>
      <c r="E433" s="26" t="s">
        <v>820</v>
      </c>
      <c r="F433" s="187"/>
      <c r="G433" s="26"/>
      <c r="H433" s="156"/>
      <c r="I433" s="156" t="s">
        <v>843</v>
      </c>
    </row>
    <row r="434" spans="1:9" ht="20.45" customHeight="1">
      <c r="A434" s="27" t="s">
        <v>1960</v>
      </c>
      <c r="B434" s="16" t="s">
        <v>1953</v>
      </c>
      <c r="C434" s="16" t="s">
        <v>1958</v>
      </c>
      <c r="D434" s="16" t="s">
        <v>1961</v>
      </c>
      <c r="E434" s="26"/>
      <c r="F434" s="187"/>
      <c r="G434" s="26" t="s">
        <v>820</v>
      </c>
      <c r="H434" s="156"/>
      <c r="I434" s="156" t="s">
        <v>843</v>
      </c>
    </row>
    <row r="435" spans="1:9" ht="20.45" customHeight="1">
      <c r="A435" s="27" t="s">
        <v>1962</v>
      </c>
      <c r="B435" s="16" t="s">
        <v>1953</v>
      </c>
      <c r="C435" s="16" t="s">
        <v>1958</v>
      </c>
      <c r="D435" s="16" t="s">
        <v>1961</v>
      </c>
      <c r="E435" s="26"/>
      <c r="F435" s="187"/>
      <c r="G435" s="26" t="s">
        <v>820</v>
      </c>
      <c r="H435" s="156"/>
      <c r="I435" s="156" t="s">
        <v>843</v>
      </c>
    </row>
    <row r="436" spans="1:9" ht="20.45" customHeight="1">
      <c r="A436" s="27" t="s">
        <v>1963</v>
      </c>
      <c r="B436" s="16" t="s">
        <v>1953</v>
      </c>
      <c r="C436" s="16" t="s">
        <v>1954</v>
      </c>
      <c r="D436" s="16" t="s">
        <v>1964</v>
      </c>
      <c r="E436" s="26"/>
      <c r="F436" s="187"/>
      <c r="G436" s="26" t="s">
        <v>820</v>
      </c>
      <c r="H436" s="156"/>
      <c r="I436" s="156" t="s">
        <v>843</v>
      </c>
    </row>
    <row r="437" spans="1:9" ht="20.45" customHeight="1">
      <c r="A437" s="27" t="s">
        <v>1965</v>
      </c>
      <c r="B437" s="16" t="s">
        <v>1953</v>
      </c>
      <c r="C437" s="16" t="s">
        <v>1954</v>
      </c>
      <c r="D437" s="16" t="s">
        <v>1964</v>
      </c>
      <c r="E437" s="26"/>
      <c r="F437" s="187"/>
      <c r="G437" s="26" t="s">
        <v>820</v>
      </c>
      <c r="H437" s="156"/>
      <c r="I437" s="156" t="s">
        <v>843</v>
      </c>
    </row>
    <row r="438" spans="1:9" ht="20.45" customHeight="1">
      <c r="A438" s="27" t="s">
        <v>1966</v>
      </c>
      <c r="B438" s="16" t="s">
        <v>1953</v>
      </c>
      <c r="C438" s="16" t="s">
        <v>1954</v>
      </c>
      <c r="D438" s="16" t="s">
        <v>1964</v>
      </c>
      <c r="E438" s="26"/>
      <c r="F438" s="187"/>
      <c r="G438" s="26" t="s">
        <v>820</v>
      </c>
      <c r="H438" s="156"/>
      <c r="I438" s="156" t="s">
        <v>843</v>
      </c>
    </row>
    <row r="439" spans="1:9" ht="20.45" customHeight="1">
      <c r="A439" s="27" t="s">
        <v>1967</v>
      </c>
      <c r="B439" s="16" t="s">
        <v>1953</v>
      </c>
      <c r="C439" s="16" t="s">
        <v>1954</v>
      </c>
      <c r="D439" s="16" t="s">
        <v>1964</v>
      </c>
      <c r="E439" s="26"/>
      <c r="F439" s="187"/>
      <c r="G439" s="26" t="s">
        <v>820</v>
      </c>
      <c r="H439" s="156"/>
      <c r="I439" s="156" t="s">
        <v>843</v>
      </c>
    </row>
    <row r="440" spans="1:9" ht="20.45" customHeight="1">
      <c r="A440" s="27" t="s">
        <v>1968</v>
      </c>
      <c r="B440" s="16" t="s">
        <v>1953</v>
      </c>
      <c r="C440" s="16" t="s">
        <v>1954</v>
      </c>
      <c r="D440" s="16" t="s">
        <v>1964</v>
      </c>
      <c r="E440" s="26"/>
      <c r="F440" s="187"/>
      <c r="G440" s="26" t="s">
        <v>820</v>
      </c>
      <c r="H440" s="156"/>
      <c r="I440" s="156" t="s">
        <v>843</v>
      </c>
    </row>
    <row r="441" spans="1:9" ht="20.45" customHeight="1">
      <c r="A441" s="27" t="s">
        <v>1969</v>
      </c>
      <c r="B441" s="16" t="s">
        <v>1953</v>
      </c>
      <c r="C441" s="16" t="s">
        <v>1954</v>
      </c>
      <c r="D441" s="16" t="s">
        <v>1964</v>
      </c>
      <c r="E441" s="26"/>
      <c r="F441" s="187"/>
      <c r="G441" s="26" t="s">
        <v>820</v>
      </c>
      <c r="H441" s="156"/>
      <c r="I441" s="156" t="s">
        <v>843</v>
      </c>
    </row>
    <row r="442" spans="1:9" ht="20.45" customHeight="1">
      <c r="A442" s="27" t="s">
        <v>1970</v>
      </c>
      <c r="B442" s="16" t="s">
        <v>1953</v>
      </c>
      <c r="C442" s="16" t="s">
        <v>1954</v>
      </c>
      <c r="D442" s="16" t="s">
        <v>1964</v>
      </c>
      <c r="E442" s="26"/>
      <c r="F442" s="187"/>
      <c r="G442" s="26" t="s">
        <v>820</v>
      </c>
      <c r="H442" s="156"/>
      <c r="I442" s="156" t="s">
        <v>843</v>
      </c>
    </row>
    <row r="443" spans="1:9" ht="20.45" customHeight="1">
      <c r="A443" s="27" t="s">
        <v>1971</v>
      </c>
      <c r="B443" s="16" t="s">
        <v>1953</v>
      </c>
      <c r="C443" s="16" t="s">
        <v>1954</v>
      </c>
      <c r="D443" s="16" t="s">
        <v>1964</v>
      </c>
      <c r="E443" s="26"/>
      <c r="F443" s="187"/>
      <c r="G443" s="26" t="s">
        <v>820</v>
      </c>
      <c r="H443" s="156"/>
      <c r="I443" s="156" t="s">
        <v>843</v>
      </c>
    </row>
    <row r="444" spans="1:9" ht="20.45" customHeight="1">
      <c r="A444" s="27" t="s">
        <v>1972</v>
      </c>
      <c r="B444" s="16" t="s">
        <v>1953</v>
      </c>
      <c r="C444" s="16" t="s">
        <v>1958</v>
      </c>
      <c r="D444" s="16" t="s">
        <v>1973</v>
      </c>
      <c r="E444" s="26" t="s">
        <v>820</v>
      </c>
      <c r="F444" s="187"/>
      <c r="G444" s="26"/>
      <c r="H444" s="156"/>
      <c r="I444" s="156" t="s">
        <v>1685</v>
      </c>
    </row>
    <row r="445" spans="1:9" ht="20.45" customHeight="1">
      <c r="A445" s="27" t="s">
        <v>1974</v>
      </c>
      <c r="B445" s="16" t="s">
        <v>1953</v>
      </c>
      <c r="C445" s="16" t="s">
        <v>1958</v>
      </c>
      <c r="D445" s="16" t="s">
        <v>1975</v>
      </c>
      <c r="E445" s="26"/>
      <c r="F445" s="187"/>
      <c r="G445" s="26" t="s">
        <v>820</v>
      </c>
      <c r="H445" s="156"/>
      <c r="I445" s="156" t="s">
        <v>1685</v>
      </c>
    </row>
    <row r="446" spans="1:9" ht="20.45" customHeight="1">
      <c r="A446" s="27" t="s">
        <v>1976</v>
      </c>
      <c r="B446" s="16" t="s">
        <v>1953</v>
      </c>
      <c r="C446" s="16" t="s">
        <v>1958</v>
      </c>
      <c r="D446" s="16" t="s">
        <v>1973</v>
      </c>
      <c r="E446" s="26" t="s">
        <v>820</v>
      </c>
      <c r="F446" s="187"/>
      <c r="G446" s="26"/>
      <c r="H446" s="156"/>
      <c r="I446" s="156" t="s">
        <v>1685</v>
      </c>
    </row>
    <row r="447" spans="1:9" ht="20.45" customHeight="1">
      <c r="A447" s="27" t="s">
        <v>1977</v>
      </c>
      <c r="B447" s="16" t="s">
        <v>1953</v>
      </c>
      <c r="C447" s="16" t="s">
        <v>1958</v>
      </c>
      <c r="D447" s="16" t="s">
        <v>1975</v>
      </c>
      <c r="E447" s="26"/>
      <c r="F447" s="187"/>
      <c r="G447" s="26" t="s">
        <v>820</v>
      </c>
      <c r="H447" s="156"/>
      <c r="I447" s="156" t="s">
        <v>1685</v>
      </c>
    </row>
    <row r="448" spans="1:9" ht="20.45" customHeight="1">
      <c r="A448" s="27" t="s">
        <v>1978</v>
      </c>
      <c r="B448" s="16" t="s">
        <v>1953</v>
      </c>
      <c r="C448" s="16" t="s">
        <v>1958</v>
      </c>
      <c r="D448" s="16" t="s">
        <v>1973</v>
      </c>
      <c r="E448" s="26" t="s">
        <v>820</v>
      </c>
      <c r="F448" s="187"/>
      <c r="G448" s="26"/>
      <c r="H448" s="156"/>
      <c r="I448" s="156" t="s">
        <v>1685</v>
      </c>
    </row>
    <row r="449" spans="1:9" ht="20.45" customHeight="1">
      <c r="A449" s="27" t="s">
        <v>1979</v>
      </c>
      <c r="B449" s="17" t="s">
        <v>1953</v>
      </c>
      <c r="C449" s="17" t="s">
        <v>1958</v>
      </c>
      <c r="D449" s="17" t="s">
        <v>1973</v>
      </c>
      <c r="E449" s="26" t="s">
        <v>820</v>
      </c>
      <c r="F449" s="187"/>
      <c r="G449" s="26"/>
      <c r="H449" s="156"/>
      <c r="I449" s="156" t="s">
        <v>1685</v>
      </c>
    </row>
    <row r="450" spans="1:9" ht="20.45" customHeight="1">
      <c r="A450" s="27" t="s">
        <v>1980</v>
      </c>
      <c r="B450" s="16" t="s">
        <v>1953</v>
      </c>
      <c r="C450" s="16" t="s">
        <v>1958</v>
      </c>
      <c r="D450" s="16" t="s">
        <v>1973</v>
      </c>
      <c r="E450" s="26" t="s">
        <v>820</v>
      </c>
      <c r="F450" s="187"/>
      <c r="G450" s="26"/>
      <c r="H450" s="156"/>
      <c r="I450" s="156" t="s">
        <v>1685</v>
      </c>
    </row>
    <row r="451" spans="1:9" ht="20.45" customHeight="1">
      <c r="A451" s="27" t="s">
        <v>1981</v>
      </c>
      <c r="B451" s="16" t="s">
        <v>1953</v>
      </c>
      <c r="C451" s="16" t="s">
        <v>1958</v>
      </c>
      <c r="D451" s="16" t="s">
        <v>1975</v>
      </c>
      <c r="E451" s="26"/>
      <c r="F451" s="187"/>
      <c r="G451" s="26" t="s">
        <v>820</v>
      </c>
      <c r="H451" s="156"/>
      <c r="I451" s="156" t="s">
        <v>1685</v>
      </c>
    </row>
    <row r="452" spans="1:9" ht="20.45" customHeight="1">
      <c r="A452" s="27" t="s">
        <v>1982</v>
      </c>
      <c r="B452" s="16" t="s">
        <v>1953</v>
      </c>
      <c r="C452" s="16" t="s">
        <v>1958</v>
      </c>
      <c r="D452" s="16" t="s">
        <v>1973</v>
      </c>
      <c r="E452" s="26" t="s">
        <v>820</v>
      </c>
      <c r="F452" s="187"/>
      <c r="G452" s="26"/>
      <c r="H452" s="156"/>
      <c r="I452" s="156" t="s">
        <v>1685</v>
      </c>
    </row>
    <row r="453" spans="1:9" ht="20.45" customHeight="1">
      <c r="A453" s="27" t="s">
        <v>1983</v>
      </c>
      <c r="B453" s="16" t="s">
        <v>1984</v>
      </c>
      <c r="C453" s="16" t="s">
        <v>1985</v>
      </c>
      <c r="D453" s="16" t="s">
        <v>1986</v>
      </c>
      <c r="E453" s="26" t="s">
        <v>820</v>
      </c>
      <c r="F453" s="187" t="s">
        <v>280</v>
      </c>
      <c r="G453" s="26"/>
      <c r="H453" s="156"/>
      <c r="I453" s="156" t="s">
        <v>856</v>
      </c>
    </row>
    <row r="454" spans="1:9" ht="20.45" customHeight="1">
      <c r="A454" s="27" t="s">
        <v>1987</v>
      </c>
      <c r="B454" s="16" t="s">
        <v>1984</v>
      </c>
      <c r="C454" s="16" t="s">
        <v>1985</v>
      </c>
      <c r="D454" s="16" t="s">
        <v>1988</v>
      </c>
      <c r="E454" s="26" t="s">
        <v>820</v>
      </c>
      <c r="F454" s="187" t="s">
        <v>280</v>
      </c>
      <c r="G454" s="26"/>
      <c r="H454" s="156"/>
      <c r="I454" s="156" t="s">
        <v>856</v>
      </c>
    </row>
    <row r="455" spans="1:9" ht="20.45" customHeight="1">
      <c r="A455" s="27" t="s">
        <v>1989</v>
      </c>
      <c r="B455" s="16" t="s">
        <v>1984</v>
      </c>
      <c r="C455" s="16" t="s">
        <v>1990</v>
      </c>
      <c r="D455" s="16" t="s">
        <v>1991</v>
      </c>
      <c r="E455" s="26" t="s">
        <v>820</v>
      </c>
      <c r="F455" s="187" t="s">
        <v>280</v>
      </c>
      <c r="G455" s="26"/>
      <c r="H455" s="156"/>
      <c r="I455" s="156" t="s">
        <v>856</v>
      </c>
    </row>
    <row r="456" spans="1:9" ht="20.45" customHeight="1">
      <c r="A456" s="27" t="s">
        <v>1992</v>
      </c>
      <c r="B456" s="16" t="s">
        <v>1993</v>
      </c>
      <c r="C456" s="16" t="s">
        <v>1994</v>
      </c>
      <c r="D456" s="16" t="s">
        <v>1995</v>
      </c>
      <c r="E456" s="26" t="s">
        <v>820</v>
      </c>
      <c r="F456" s="187"/>
      <c r="G456" s="156" t="s">
        <v>855</v>
      </c>
      <c r="H456" s="156" t="s">
        <v>280</v>
      </c>
      <c r="I456" s="156" t="s">
        <v>843</v>
      </c>
    </row>
    <row r="457" spans="1:9" ht="20.45" customHeight="1">
      <c r="A457" s="27" t="s">
        <v>1996</v>
      </c>
      <c r="B457" s="16" t="s">
        <v>1993</v>
      </c>
      <c r="C457" s="16" t="s">
        <v>1994</v>
      </c>
      <c r="D457" s="16" t="s">
        <v>1997</v>
      </c>
      <c r="E457" s="26" t="s">
        <v>820</v>
      </c>
      <c r="F457" s="187"/>
      <c r="G457" s="156" t="s">
        <v>855</v>
      </c>
      <c r="H457" s="156" t="s">
        <v>280</v>
      </c>
      <c r="I457" s="156" t="s">
        <v>843</v>
      </c>
    </row>
    <row r="458" spans="1:9" ht="20.45" customHeight="1">
      <c r="A458" s="27" t="s">
        <v>1998</v>
      </c>
      <c r="B458" s="16" t="s">
        <v>1993</v>
      </c>
      <c r="C458" s="16" t="s">
        <v>1994</v>
      </c>
      <c r="D458" s="16" t="s">
        <v>1999</v>
      </c>
      <c r="E458" s="26" t="s">
        <v>820</v>
      </c>
      <c r="F458" s="187"/>
      <c r="G458" s="156" t="s">
        <v>855</v>
      </c>
      <c r="H458" s="156" t="s">
        <v>280</v>
      </c>
      <c r="I458" s="156" t="s">
        <v>843</v>
      </c>
    </row>
    <row r="459" spans="1:9" ht="20.45" customHeight="1">
      <c r="A459" s="27" t="s">
        <v>2000</v>
      </c>
      <c r="B459" s="16" t="s">
        <v>1993</v>
      </c>
      <c r="C459" s="16" t="s">
        <v>1994</v>
      </c>
      <c r="D459" s="16" t="s">
        <v>2001</v>
      </c>
      <c r="E459" s="26" t="s">
        <v>820</v>
      </c>
      <c r="F459" s="187"/>
      <c r="G459" s="156" t="s">
        <v>855</v>
      </c>
      <c r="H459" s="156" t="s">
        <v>280</v>
      </c>
      <c r="I459" s="156" t="s">
        <v>843</v>
      </c>
    </row>
    <row r="460" spans="1:9" ht="20.45" customHeight="1">
      <c r="A460" s="27" t="s">
        <v>2002</v>
      </c>
      <c r="B460" s="16" t="s">
        <v>1993</v>
      </c>
      <c r="C460" s="16" t="s">
        <v>2003</v>
      </c>
      <c r="D460" s="16" t="s">
        <v>2004</v>
      </c>
      <c r="E460" s="26" t="s">
        <v>820</v>
      </c>
      <c r="F460" s="187"/>
      <c r="G460" s="26" t="s">
        <v>813</v>
      </c>
      <c r="H460" s="156" t="s">
        <v>2005</v>
      </c>
      <c r="I460" s="156" t="s">
        <v>843</v>
      </c>
    </row>
    <row r="461" spans="1:9" ht="20.45" customHeight="1">
      <c r="A461" s="27" t="s">
        <v>2006</v>
      </c>
      <c r="B461" s="16" t="s">
        <v>1993</v>
      </c>
      <c r="C461" s="16" t="s">
        <v>2003</v>
      </c>
      <c r="D461" s="16" t="s">
        <v>2007</v>
      </c>
      <c r="E461" s="26" t="s">
        <v>820</v>
      </c>
      <c r="F461" s="187"/>
      <c r="G461" s="26" t="s">
        <v>813</v>
      </c>
      <c r="H461" s="156" t="s">
        <v>2005</v>
      </c>
      <c r="I461" s="156" t="s">
        <v>843</v>
      </c>
    </row>
    <row r="462" spans="1:9" ht="20.45" customHeight="1">
      <c r="A462" s="27" t="s">
        <v>2008</v>
      </c>
      <c r="B462" s="16" t="s">
        <v>1993</v>
      </c>
      <c r="C462" s="16" t="s">
        <v>2003</v>
      </c>
      <c r="D462" s="16" t="s">
        <v>2009</v>
      </c>
      <c r="E462" s="26" t="s">
        <v>820</v>
      </c>
      <c r="F462" s="187"/>
      <c r="G462" s="26" t="s">
        <v>813</v>
      </c>
      <c r="H462" s="156" t="s">
        <v>2005</v>
      </c>
      <c r="I462" s="156" t="s">
        <v>843</v>
      </c>
    </row>
    <row r="463" spans="1:9" ht="20.45" customHeight="1">
      <c r="A463" s="27" t="s">
        <v>2010</v>
      </c>
      <c r="B463" s="16" t="s">
        <v>1993</v>
      </c>
      <c r="C463" s="16" t="s">
        <v>2003</v>
      </c>
      <c r="D463" s="16" t="s">
        <v>2011</v>
      </c>
      <c r="E463" s="26" t="s">
        <v>820</v>
      </c>
      <c r="F463" s="187"/>
      <c r="G463" s="26" t="s">
        <v>813</v>
      </c>
      <c r="H463" s="156" t="s">
        <v>2005</v>
      </c>
      <c r="I463" s="156" t="s">
        <v>843</v>
      </c>
    </row>
    <row r="464" spans="1:9" ht="20.45" customHeight="1">
      <c r="A464" s="27" t="s">
        <v>2012</v>
      </c>
      <c r="B464" s="16" t="s">
        <v>1993</v>
      </c>
      <c r="C464" s="16" t="s">
        <v>2003</v>
      </c>
      <c r="D464" s="16" t="s">
        <v>2013</v>
      </c>
      <c r="E464" s="26" t="s">
        <v>820</v>
      </c>
      <c r="F464" s="187"/>
      <c r="G464" s="26" t="s">
        <v>813</v>
      </c>
      <c r="H464" s="156" t="s">
        <v>2005</v>
      </c>
      <c r="I464" s="156" t="s">
        <v>843</v>
      </c>
    </row>
    <row r="465" spans="1:9" ht="20.45" customHeight="1">
      <c r="A465" s="27" t="s">
        <v>2014</v>
      </c>
      <c r="B465" s="16" t="s">
        <v>1993</v>
      </c>
      <c r="C465" s="16" t="s">
        <v>2003</v>
      </c>
      <c r="D465" s="16" t="s">
        <v>2015</v>
      </c>
      <c r="E465" s="26" t="s">
        <v>820</v>
      </c>
      <c r="F465" s="187"/>
      <c r="G465" s="26" t="s">
        <v>813</v>
      </c>
      <c r="H465" s="156" t="s">
        <v>2005</v>
      </c>
      <c r="I465" s="156" t="s">
        <v>843</v>
      </c>
    </row>
    <row r="466" spans="1:9" ht="20.45" customHeight="1">
      <c r="A466" s="27" t="s">
        <v>2016</v>
      </c>
      <c r="B466" s="16" t="s">
        <v>2017</v>
      </c>
      <c r="C466" s="16" t="s">
        <v>1214</v>
      </c>
      <c r="D466" s="16"/>
      <c r="E466" s="26" t="s">
        <v>820</v>
      </c>
      <c r="F466" s="187"/>
      <c r="G466" s="26" t="s">
        <v>813</v>
      </c>
      <c r="H466" s="156" t="s">
        <v>2018</v>
      </c>
      <c r="I466" s="156" t="s">
        <v>856</v>
      </c>
    </row>
    <row r="467" spans="1:9" ht="20.45" customHeight="1">
      <c r="A467" s="27" t="s">
        <v>2019</v>
      </c>
      <c r="B467" s="16" t="s">
        <v>2017</v>
      </c>
      <c r="C467" s="16" t="s">
        <v>2020</v>
      </c>
      <c r="D467" s="16" t="s">
        <v>2021</v>
      </c>
      <c r="E467" s="26" t="s">
        <v>813</v>
      </c>
      <c r="F467" s="187" t="s">
        <v>2022</v>
      </c>
      <c r="G467" s="26" t="s">
        <v>813</v>
      </c>
      <c r="H467" s="156" t="s">
        <v>2022</v>
      </c>
      <c r="I467" s="156" t="s">
        <v>856</v>
      </c>
    </row>
    <row r="468" spans="1:9" ht="20.45" customHeight="1">
      <c r="A468" s="27" t="s">
        <v>2023</v>
      </c>
      <c r="B468" s="16" t="s">
        <v>2017</v>
      </c>
      <c r="C468" s="16" t="s">
        <v>1708</v>
      </c>
      <c r="D468" s="16"/>
      <c r="E468" s="26" t="s">
        <v>813</v>
      </c>
      <c r="F468" s="187" t="s">
        <v>2024</v>
      </c>
      <c r="G468" s="26" t="s">
        <v>813</v>
      </c>
      <c r="H468" s="156" t="s">
        <v>2024</v>
      </c>
      <c r="I468" s="156" t="s">
        <v>856</v>
      </c>
    </row>
    <row r="469" spans="1:9" ht="20.45" customHeight="1">
      <c r="A469" s="27" t="s">
        <v>2025</v>
      </c>
      <c r="B469" s="16" t="s">
        <v>2017</v>
      </c>
      <c r="C469" s="16" t="s">
        <v>2026</v>
      </c>
      <c r="D469" s="16"/>
      <c r="E469" s="26" t="s">
        <v>813</v>
      </c>
      <c r="F469" s="187" t="s">
        <v>2027</v>
      </c>
      <c r="G469" s="26" t="s">
        <v>813</v>
      </c>
      <c r="H469" s="156" t="s">
        <v>2027</v>
      </c>
      <c r="I469" s="156" t="s">
        <v>856</v>
      </c>
    </row>
    <row r="470" spans="1:9" ht="20.45" customHeight="1">
      <c r="A470" s="27" t="s">
        <v>2028</v>
      </c>
      <c r="B470" s="16" t="s">
        <v>2029</v>
      </c>
      <c r="C470" s="16" t="s">
        <v>2030</v>
      </c>
      <c r="D470" s="16" t="s">
        <v>2031</v>
      </c>
      <c r="E470" s="26" t="s">
        <v>813</v>
      </c>
      <c r="F470" s="187" t="s">
        <v>2032</v>
      </c>
      <c r="G470" s="26" t="s">
        <v>813</v>
      </c>
      <c r="H470" s="156" t="s">
        <v>2032</v>
      </c>
      <c r="I470" s="156" t="s">
        <v>927</v>
      </c>
    </row>
    <row r="471" spans="1:9" ht="20.45" customHeight="1">
      <c r="A471" s="27" t="s">
        <v>2033</v>
      </c>
      <c r="B471" s="16" t="s">
        <v>2029</v>
      </c>
      <c r="C471" s="16" t="s">
        <v>2034</v>
      </c>
      <c r="D471" s="16" t="s">
        <v>2035</v>
      </c>
      <c r="E471" s="26" t="s">
        <v>813</v>
      </c>
      <c r="F471" s="187" t="s">
        <v>2036</v>
      </c>
      <c r="G471" s="26" t="s">
        <v>813</v>
      </c>
      <c r="H471" s="156" t="s">
        <v>2036</v>
      </c>
      <c r="I471" s="156" t="s">
        <v>927</v>
      </c>
    </row>
    <row r="472" spans="1:9" ht="20.45" customHeight="1">
      <c r="A472" s="27" t="s">
        <v>2037</v>
      </c>
      <c r="B472" s="16" t="s">
        <v>2029</v>
      </c>
      <c r="C472" s="16" t="s">
        <v>2034</v>
      </c>
      <c r="D472" s="16" t="s">
        <v>2038</v>
      </c>
      <c r="E472" s="26" t="s">
        <v>813</v>
      </c>
      <c r="F472" s="187" t="s">
        <v>2036</v>
      </c>
      <c r="G472" s="156" t="s">
        <v>855</v>
      </c>
      <c r="H472" s="156"/>
      <c r="I472" s="156" t="s">
        <v>856</v>
      </c>
    </row>
    <row r="473" spans="1:9" ht="20.45" customHeight="1">
      <c r="A473" s="27" t="s">
        <v>2039</v>
      </c>
      <c r="B473" s="16" t="s">
        <v>2029</v>
      </c>
      <c r="C473" s="16" t="s">
        <v>2034</v>
      </c>
      <c r="D473" s="16" t="s">
        <v>2038</v>
      </c>
      <c r="E473" s="26" t="s">
        <v>813</v>
      </c>
      <c r="F473" s="187" t="s">
        <v>2036</v>
      </c>
      <c r="G473" s="156" t="s">
        <v>855</v>
      </c>
      <c r="H473" s="156"/>
      <c r="I473" s="156" t="s">
        <v>856</v>
      </c>
    </row>
    <row r="474" spans="1:9" ht="20.45" customHeight="1">
      <c r="A474" s="27" t="s">
        <v>2040</v>
      </c>
      <c r="B474" s="16" t="s">
        <v>2041</v>
      </c>
      <c r="C474" s="16" t="s">
        <v>2042</v>
      </c>
      <c r="D474" s="16" t="s">
        <v>2043</v>
      </c>
      <c r="E474" s="26" t="s">
        <v>813</v>
      </c>
      <c r="F474" s="187" t="s">
        <v>2044</v>
      </c>
      <c r="G474" s="156" t="s">
        <v>855</v>
      </c>
      <c r="H474" s="156"/>
      <c r="I474" s="156" t="s">
        <v>2045</v>
      </c>
    </row>
    <row r="475" spans="1:9" ht="20.45" customHeight="1">
      <c r="A475" s="27" t="s">
        <v>2046</v>
      </c>
      <c r="B475" s="16" t="s">
        <v>2047</v>
      </c>
      <c r="C475" s="16" t="s">
        <v>2048</v>
      </c>
      <c r="D475" s="16" t="s">
        <v>2049</v>
      </c>
      <c r="E475" s="26" t="s">
        <v>813</v>
      </c>
      <c r="F475" s="187" t="s">
        <v>2050</v>
      </c>
      <c r="G475" s="156" t="s">
        <v>855</v>
      </c>
      <c r="H475" s="156"/>
      <c r="I475" s="156" t="s">
        <v>843</v>
      </c>
    </row>
    <row r="476" spans="1:9" ht="20.45" customHeight="1">
      <c r="A476" s="27" t="s">
        <v>2051</v>
      </c>
      <c r="B476" s="17" t="s">
        <v>2047</v>
      </c>
      <c r="C476" s="17" t="s">
        <v>2048</v>
      </c>
      <c r="D476" s="17" t="s">
        <v>2052</v>
      </c>
      <c r="E476" s="26" t="s">
        <v>813</v>
      </c>
      <c r="F476" s="187" t="s">
        <v>2050</v>
      </c>
      <c r="G476" s="156" t="s">
        <v>855</v>
      </c>
      <c r="H476" s="156"/>
      <c r="I476" s="156" t="s">
        <v>843</v>
      </c>
    </row>
    <row r="477" spans="1:9" ht="20.45" customHeight="1">
      <c r="A477" s="27" t="s">
        <v>2053</v>
      </c>
      <c r="B477" s="17" t="s">
        <v>2047</v>
      </c>
      <c r="C477" s="17" t="s">
        <v>2054</v>
      </c>
      <c r="D477" s="17" t="s">
        <v>2055</v>
      </c>
      <c r="E477" s="26" t="s">
        <v>820</v>
      </c>
      <c r="F477" s="187" t="s">
        <v>2056</v>
      </c>
      <c r="G477" s="156" t="s">
        <v>855</v>
      </c>
      <c r="H477" s="156"/>
      <c r="I477" s="156" t="s">
        <v>843</v>
      </c>
    </row>
    <row r="478" spans="1:9" ht="20.45" customHeight="1">
      <c r="A478" s="27" t="s">
        <v>2057</v>
      </c>
      <c r="B478" s="16" t="s">
        <v>2047</v>
      </c>
      <c r="C478" s="16" t="s">
        <v>970</v>
      </c>
      <c r="D478" s="16" t="s">
        <v>2058</v>
      </c>
      <c r="E478" s="26" t="s">
        <v>813</v>
      </c>
      <c r="F478" s="187" t="s">
        <v>2059</v>
      </c>
      <c r="G478" s="26" t="s">
        <v>813</v>
      </c>
      <c r="H478" s="156" t="s">
        <v>2059</v>
      </c>
      <c r="I478" s="156" t="s">
        <v>2060</v>
      </c>
    </row>
    <row r="479" spans="1:9" ht="20.45" customHeight="1">
      <c r="A479" s="27" t="s">
        <v>2061</v>
      </c>
      <c r="B479" s="16" t="s">
        <v>2047</v>
      </c>
      <c r="C479" s="16" t="s">
        <v>970</v>
      </c>
      <c r="D479" s="16" t="s">
        <v>2062</v>
      </c>
      <c r="E479" s="26" t="s">
        <v>813</v>
      </c>
      <c r="F479" s="187" t="s">
        <v>2063</v>
      </c>
      <c r="G479" s="156" t="s">
        <v>855</v>
      </c>
      <c r="H479" s="156" t="s">
        <v>2060</v>
      </c>
      <c r="I479" s="156" t="s">
        <v>2060</v>
      </c>
    </row>
    <row r="480" spans="1:9" ht="20.45" customHeight="1">
      <c r="A480" s="27" t="s">
        <v>2064</v>
      </c>
      <c r="B480" s="16" t="s">
        <v>2047</v>
      </c>
      <c r="C480" s="16" t="s">
        <v>970</v>
      </c>
      <c r="D480" s="16" t="s">
        <v>2065</v>
      </c>
      <c r="E480" s="156" t="s">
        <v>896</v>
      </c>
      <c r="F480" s="187" t="s">
        <v>2060</v>
      </c>
      <c r="G480" s="26" t="s">
        <v>813</v>
      </c>
      <c r="H480" s="156" t="s">
        <v>2063</v>
      </c>
      <c r="I480" s="156" t="s">
        <v>2060</v>
      </c>
    </row>
    <row r="481" spans="1:9" ht="20.45" customHeight="1">
      <c r="A481" s="27" t="s">
        <v>2066</v>
      </c>
      <c r="B481" s="16" t="s">
        <v>2047</v>
      </c>
      <c r="C481" s="16" t="s">
        <v>2067</v>
      </c>
      <c r="D481" s="16"/>
      <c r="E481" s="26" t="s">
        <v>813</v>
      </c>
      <c r="F481" s="187" t="s">
        <v>2068</v>
      </c>
      <c r="G481" s="26" t="s">
        <v>813</v>
      </c>
      <c r="H481" s="156" t="s">
        <v>2068</v>
      </c>
      <c r="I481" s="156"/>
    </row>
    <row r="482" spans="1:9" ht="20.45" customHeight="1">
      <c r="A482" s="27" t="s">
        <v>2069</v>
      </c>
      <c r="B482" s="16" t="s">
        <v>2047</v>
      </c>
      <c r="C482" s="16" t="s">
        <v>2070</v>
      </c>
      <c r="D482" s="16" t="s">
        <v>2071</v>
      </c>
      <c r="E482" s="26" t="s">
        <v>813</v>
      </c>
      <c r="F482" s="187" t="s">
        <v>2072</v>
      </c>
      <c r="G482" s="156" t="s">
        <v>855</v>
      </c>
      <c r="H482" s="156"/>
      <c r="I482" s="156"/>
    </row>
    <row r="483" spans="1:9" ht="20.45" customHeight="1">
      <c r="A483" s="27" t="s">
        <v>2073</v>
      </c>
      <c r="B483" s="16" t="s">
        <v>2047</v>
      </c>
      <c r="C483" s="16" t="s">
        <v>2070</v>
      </c>
      <c r="D483" s="16" t="s">
        <v>2071</v>
      </c>
      <c r="E483" s="26" t="s">
        <v>813</v>
      </c>
      <c r="F483" s="187" t="s">
        <v>2074</v>
      </c>
      <c r="G483" s="156" t="s">
        <v>855</v>
      </c>
      <c r="H483" s="156"/>
      <c r="I483" s="156"/>
    </row>
    <row r="484" spans="1:9" ht="20.45" customHeight="1">
      <c r="A484" s="27" t="s">
        <v>2075</v>
      </c>
      <c r="B484" s="16" t="s">
        <v>2047</v>
      </c>
      <c r="C484" s="16" t="s">
        <v>2076</v>
      </c>
      <c r="D484" s="16" t="s">
        <v>2077</v>
      </c>
      <c r="E484" s="156" t="s">
        <v>896</v>
      </c>
      <c r="F484" s="187" t="s">
        <v>2060</v>
      </c>
      <c r="G484" s="26" t="s">
        <v>820</v>
      </c>
      <c r="H484" s="156" t="s">
        <v>2078</v>
      </c>
      <c r="I484" s="156" t="s">
        <v>843</v>
      </c>
    </row>
    <row r="485" spans="1:9" ht="20.45" customHeight="1">
      <c r="A485" s="27" t="s">
        <v>2079</v>
      </c>
      <c r="B485" s="16" t="s">
        <v>2080</v>
      </c>
      <c r="C485" s="16" t="s">
        <v>1214</v>
      </c>
      <c r="D485" s="16" t="s">
        <v>2081</v>
      </c>
      <c r="E485" s="26" t="s">
        <v>820</v>
      </c>
      <c r="F485" s="187"/>
      <c r="G485" s="26" t="s">
        <v>813</v>
      </c>
      <c r="H485" s="156" t="s">
        <v>2082</v>
      </c>
      <c r="I485" s="156" t="s">
        <v>856</v>
      </c>
    </row>
    <row r="486" spans="1:9" ht="20.45" customHeight="1">
      <c r="A486" s="27" t="s">
        <v>2083</v>
      </c>
      <c r="B486" s="16" t="s">
        <v>2080</v>
      </c>
      <c r="C486" s="16" t="s">
        <v>1022</v>
      </c>
      <c r="D486" s="16" t="s">
        <v>2084</v>
      </c>
      <c r="E486" s="26" t="s">
        <v>813</v>
      </c>
      <c r="F486" s="187" t="s">
        <v>2085</v>
      </c>
      <c r="G486" s="26" t="s">
        <v>813</v>
      </c>
      <c r="H486" s="156" t="s">
        <v>2085</v>
      </c>
      <c r="I486" s="156"/>
    </row>
    <row r="487" spans="1:9" ht="20.45" customHeight="1">
      <c r="A487" s="27" t="s">
        <v>2086</v>
      </c>
      <c r="B487" s="16" t="s">
        <v>2080</v>
      </c>
      <c r="C487" s="16" t="s">
        <v>1022</v>
      </c>
      <c r="D487" s="16" t="s">
        <v>2087</v>
      </c>
      <c r="E487" s="26" t="s">
        <v>813</v>
      </c>
      <c r="F487" s="187" t="s">
        <v>2088</v>
      </c>
      <c r="G487" s="26" t="s">
        <v>813</v>
      </c>
      <c r="H487" s="156" t="s">
        <v>2088</v>
      </c>
      <c r="I487" s="156"/>
    </row>
    <row r="488" spans="1:9" ht="20.45" customHeight="1">
      <c r="A488" s="27" t="s">
        <v>2089</v>
      </c>
      <c r="B488" s="16" t="s">
        <v>2080</v>
      </c>
      <c r="C488" s="16" t="s">
        <v>1022</v>
      </c>
      <c r="D488" s="16" t="s">
        <v>2090</v>
      </c>
      <c r="E488" s="26"/>
      <c r="F488" s="187"/>
      <c r="G488" s="26" t="s">
        <v>813</v>
      </c>
      <c r="H488" s="156" t="s">
        <v>2091</v>
      </c>
      <c r="I488" s="156"/>
    </row>
    <row r="489" spans="1:9" ht="20.45" customHeight="1">
      <c r="A489" s="27" t="s">
        <v>2092</v>
      </c>
      <c r="B489" s="17" t="s">
        <v>2080</v>
      </c>
      <c r="C489" s="17" t="s">
        <v>1022</v>
      </c>
      <c r="D489" s="17" t="s">
        <v>2093</v>
      </c>
      <c r="E489" s="26" t="s">
        <v>813</v>
      </c>
      <c r="F489" s="187"/>
      <c r="G489" s="26" t="s">
        <v>813</v>
      </c>
      <c r="H489" s="156"/>
      <c r="I489" s="156"/>
    </row>
    <row r="490" spans="1:9" ht="20.45" customHeight="1">
      <c r="A490" s="27" t="s">
        <v>2094</v>
      </c>
      <c r="B490" s="17" t="s">
        <v>2080</v>
      </c>
      <c r="C490" s="17" t="s">
        <v>852</v>
      </c>
      <c r="D490" s="17" t="s">
        <v>2095</v>
      </c>
      <c r="E490" s="26" t="s">
        <v>820</v>
      </c>
      <c r="F490" s="187"/>
      <c r="G490" s="26" t="s">
        <v>820</v>
      </c>
      <c r="H490" s="156"/>
      <c r="I490" s="156"/>
    </row>
    <row r="491" spans="1:9" ht="20.45" customHeight="1">
      <c r="A491" s="27" t="s">
        <v>2096</v>
      </c>
      <c r="B491" s="16" t="s">
        <v>2080</v>
      </c>
      <c r="C491" s="16" t="s">
        <v>2097</v>
      </c>
      <c r="D491" s="16" t="s">
        <v>2098</v>
      </c>
      <c r="E491" s="26" t="s">
        <v>820</v>
      </c>
      <c r="F491" s="187" t="s">
        <v>2099</v>
      </c>
      <c r="G491" s="26" t="s">
        <v>820</v>
      </c>
      <c r="H491" s="156" t="s">
        <v>2099</v>
      </c>
      <c r="I491" s="156" t="s">
        <v>843</v>
      </c>
    </row>
    <row r="492" spans="1:9" ht="20.45" customHeight="1">
      <c r="A492" s="27" t="s">
        <v>2100</v>
      </c>
      <c r="B492" s="16" t="s">
        <v>2080</v>
      </c>
      <c r="C492" s="16" t="s">
        <v>2097</v>
      </c>
      <c r="D492" s="16" t="s">
        <v>2101</v>
      </c>
      <c r="E492" s="26" t="s">
        <v>813</v>
      </c>
      <c r="F492" s="187"/>
      <c r="G492" s="26" t="s">
        <v>813</v>
      </c>
      <c r="H492" s="156" t="s">
        <v>2102</v>
      </c>
      <c r="I492" s="156" t="s">
        <v>843</v>
      </c>
    </row>
    <row r="493" spans="1:9" ht="20.45" customHeight="1">
      <c r="A493" s="27" t="s">
        <v>2103</v>
      </c>
      <c r="B493" s="16" t="s">
        <v>2080</v>
      </c>
      <c r="C493" s="16" t="s">
        <v>2104</v>
      </c>
      <c r="D493" s="16" t="s">
        <v>2105</v>
      </c>
      <c r="E493" s="26" t="s">
        <v>813</v>
      </c>
      <c r="F493" s="187" t="s">
        <v>2106</v>
      </c>
      <c r="G493" s="26" t="s">
        <v>813</v>
      </c>
      <c r="H493" s="156" t="s">
        <v>2106</v>
      </c>
      <c r="I493" s="156" t="s">
        <v>843</v>
      </c>
    </row>
    <row r="494" spans="1:9" ht="20.45" customHeight="1">
      <c r="A494" s="27" t="s">
        <v>2107</v>
      </c>
      <c r="B494" s="16" t="s">
        <v>2080</v>
      </c>
      <c r="C494" s="16" t="s">
        <v>2104</v>
      </c>
      <c r="D494" s="16" t="s">
        <v>2105</v>
      </c>
      <c r="E494" s="156" t="s">
        <v>896</v>
      </c>
      <c r="F494" s="187"/>
      <c r="G494" s="26" t="s">
        <v>813</v>
      </c>
      <c r="H494" s="156" t="s">
        <v>2108</v>
      </c>
      <c r="I494" s="156" t="s">
        <v>843</v>
      </c>
    </row>
    <row r="495" spans="1:9" ht="20.45" customHeight="1">
      <c r="A495" s="27" t="s">
        <v>2109</v>
      </c>
      <c r="B495" s="16" t="s">
        <v>2080</v>
      </c>
      <c r="C495" s="16" t="s">
        <v>2110</v>
      </c>
      <c r="D495" s="16" t="s">
        <v>2111</v>
      </c>
      <c r="E495" s="26" t="s">
        <v>813</v>
      </c>
      <c r="F495" s="187" t="s">
        <v>2112</v>
      </c>
      <c r="G495" s="26" t="s">
        <v>813</v>
      </c>
      <c r="H495" s="156" t="s">
        <v>2112</v>
      </c>
      <c r="I495" s="156"/>
    </row>
    <row r="496" spans="1:9" ht="20.45" customHeight="1">
      <c r="A496" s="27" t="s">
        <v>2113</v>
      </c>
      <c r="B496" s="16" t="s">
        <v>2114</v>
      </c>
      <c r="C496" s="16" t="s">
        <v>811</v>
      </c>
      <c r="D496" s="16" t="s">
        <v>2115</v>
      </c>
      <c r="E496" s="26" t="s">
        <v>820</v>
      </c>
      <c r="F496" s="187" t="s">
        <v>2116</v>
      </c>
      <c r="G496" s="26" t="s">
        <v>820</v>
      </c>
      <c r="H496" s="156" t="s">
        <v>2116</v>
      </c>
      <c r="I496" s="156" t="s">
        <v>843</v>
      </c>
    </row>
    <row r="497" spans="1:9" ht="20.45" customHeight="1">
      <c r="A497" s="27" t="s">
        <v>2117</v>
      </c>
      <c r="B497" s="16" t="s">
        <v>2114</v>
      </c>
      <c r="C497" s="16" t="s">
        <v>2118</v>
      </c>
      <c r="D497" s="16" t="s">
        <v>2119</v>
      </c>
      <c r="E497" s="156" t="s">
        <v>896</v>
      </c>
      <c r="F497" s="187"/>
      <c r="G497" s="26" t="s">
        <v>813</v>
      </c>
      <c r="H497" s="156" t="s">
        <v>2120</v>
      </c>
      <c r="I497" s="156" t="s">
        <v>843</v>
      </c>
    </row>
    <row r="498" spans="1:9" ht="20.45" customHeight="1">
      <c r="A498" s="27" t="s">
        <v>2121</v>
      </c>
      <c r="B498" s="16" t="s">
        <v>2114</v>
      </c>
      <c r="C498" s="16" t="s">
        <v>2122</v>
      </c>
      <c r="D498" s="16" t="s">
        <v>2123</v>
      </c>
      <c r="E498" s="26" t="s">
        <v>813</v>
      </c>
      <c r="F498" s="187" t="s">
        <v>2124</v>
      </c>
      <c r="G498" s="156" t="s">
        <v>855</v>
      </c>
      <c r="H498" s="156"/>
      <c r="I498" s="156" t="s">
        <v>843</v>
      </c>
    </row>
    <row r="499" spans="1:9" ht="20.45" customHeight="1">
      <c r="A499" s="27" t="s">
        <v>2125</v>
      </c>
      <c r="B499" s="16" t="s">
        <v>2126</v>
      </c>
      <c r="C499" s="16" t="s">
        <v>2034</v>
      </c>
      <c r="D499" s="16"/>
      <c r="E499" s="26" t="s">
        <v>813</v>
      </c>
      <c r="F499" s="187" t="s">
        <v>2127</v>
      </c>
      <c r="G499" s="26" t="s">
        <v>813</v>
      </c>
      <c r="H499" s="156" t="s">
        <v>2127</v>
      </c>
      <c r="I499" s="156"/>
    </row>
    <row r="500" spans="1:9" ht="20.45" customHeight="1">
      <c r="A500" s="27" t="s">
        <v>2128</v>
      </c>
      <c r="B500" s="16" t="s">
        <v>2126</v>
      </c>
      <c r="C500" s="16" t="s">
        <v>2034</v>
      </c>
      <c r="D500" s="16"/>
      <c r="E500" s="26" t="s">
        <v>813</v>
      </c>
      <c r="F500" s="187" t="s">
        <v>2127</v>
      </c>
      <c r="G500" s="26" t="s">
        <v>813</v>
      </c>
      <c r="H500" s="156" t="s">
        <v>2127</v>
      </c>
      <c r="I500" s="156"/>
    </row>
    <row r="501" spans="1:9" ht="20.45" customHeight="1">
      <c r="A501" s="27" t="s">
        <v>2129</v>
      </c>
      <c r="B501" s="16" t="s">
        <v>2130</v>
      </c>
      <c r="C501" s="16" t="s">
        <v>2131</v>
      </c>
      <c r="D501" s="16"/>
      <c r="E501" s="26" t="s">
        <v>813</v>
      </c>
      <c r="F501" s="187"/>
      <c r="G501" s="26" t="s">
        <v>813</v>
      </c>
      <c r="H501" s="156"/>
      <c r="I501" s="156"/>
    </row>
    <row r="502" spans="1:9" ht="20.45" customHeight="1">
      <c r="A502" s="27" t="s">
        <v>2132</v>
      </c>
      <c r="B502" s="16" t="s">
        <v>2130</v>
      </c>
      <c r="C502" s="16" t="s">
        <v>2133</v>
      </c>
      <c r="D502" s="16" t="s">
        <v>2134</v>
      </c>
      <c r="E502" s="26" t="s">
        <v>813</v>
      </c>
      <c r="F502" s="187" t="s">
        <v>2135</v>
      </c>
      <c r="G502" s="26" t="s">
        <v>813</v>
      </c>
      <c r="H502" s="156" t="s">
        <v>2135</v>
      </c>
      <c r="I502" s="156" t="s">
        <v>1221</v>
      </c>
    </row>
    <row r="503" spans="1:9" ht="20.45" customHeight="1">
      <c r="A503" s="27" t="s">
        <v>2136</v>
      </c>
      <c r="B503" s="16" t="s">
        <v>2130</v>
      </c>
      <c r="C503" s="16" t="s">
        <v>2137</v>
      </c>
      <c r="D503" s="16" t="s">
        <v>2138</v>
      </c>
      <c r="E503" s="26" t="s">
        <v>820</v>
      </c>
      <c r="F503" s="187"/>
      <c r="G503" s="26" t="s">
        <v>820</v>
      </c>
      <c r="H503" s="156"/>
      <c r="I503" s="156"/>
    </row>
    <row r="504" spans="1:9" ht="20.45" customHeight="1">
      <c r="A504" s="27" t="s">
        <v>2139</v>
      </c>
      <c r="B504" s="16" t="s">
        <v>2130</v>
      </c>
      <c r="C504" s="16" t="s">
        <v>2140</v>
      </c>
      <c r="D504" s="158" t="s">
        <v>2141</v>
      </c>
      <c r="E504" s="26" t="s">
        <v>813</v>
      </c>
      <c r="F504" s="187"/>
      <c r="G504" s="26" t="s">
        <v>813</v>
      </c>
      <c r="H504" s="156"/>
      <c r="I504" s="156" t="s">
        <v>980</v>
      </c>
    </row>
    <row r="505" spans="1:9" ht="20.45" customHeight="1">
      <c r="A505" s="27" t="s">
        <v>2142</v>
      </c>
      <c r="B505" s="16" t="s">
        <v>2130</v>
      </c>
      <c r="C505" s="16" t="s">
        <v>2143</v>
      </c>
      <c r="D505" s="158"/>
      <c r="E505" s="26" t="s">
        <v>813</v>
      </c>
      <c r="F505" s="187" t="s">
        <v>2144</v>
      </c>
      <c r="G505" s="26" t="s">
        <v>813</v>
      </c>
      <c r="H505" s="156" t="s">
        <v>2144</v>
      </c>
      <c r="I505" s="156" t="s">
        <v>1221</v>
      </c>
    </row>
    <row r="506" spans="1:9" ht="20.45" customHeight="1">
      <c r="A506" s="27" t="s">
        <v>2145</v>
      </c>
      <c r="B506" s="16" t="s">
        <v>2130</v>
      </c>
      <c r="C506" s="16" t="s">
        <v>2143</v>
      </c>
      <c r="D506" s="158"/>
      <c r="E506" s="26" t="s">
        <v>813</v>
      </c>
      <c r="F506" s="187" t="s">
        <v>2146</v>
      </c>
      <c r="G506" s="26" t="s">
        <v>813</v>
      </c>
      <c r="H506" s="156" t="s">
        <v>2146</v>
      </c>
      <c r="I506" s="156" t="s">
        <v>1221</v>
      </c>
    </row>
    <row r="507" spans="1:9" ht="20.45" customHeight="1">
      <c r="A507" s="27" t="s">
        <v>2147</v>
      </c>
      <c r="B507" s="16" t="s">
        <v>2148</v>
      </c>
      <c r="C507" s="16" t="s">
        <v>2149</v>
      </c>
      <c r="D507" s="158" t="s">
        <v>2150</v>
      </c>
      <c r="E507" s="26" t="s">
        <v>813</v>
      </c>
      <c r="F507" s="187"/>
      <c r="G507" s="26" t="s">
        <v>813</v>
      </c>
      <c r="H507" s="156"/>
      <c r="I507" s="156"/>
    </row>
    <row r="508" spans="1:9" ht="20.45" customHeight="1">
      <c r="A508" s="27" t="s">
        <v>2151</v>
      </c>
      <c r="B508" s="16" t="s">
        <v>2148</v>
      </c>
      <c r="C508" s="16" t="s">
        <v>935</v>
      </c>
      <c r="D508" s="158" t="s">
        <v>2152</v>
      </c>
      <c r="E508" s="26" t="s">
        <v>820</v>
      </c>
      <c r="F508" s="187" t="s">
        <v>2153</v>
      </c>
      <c r="G508" s="26" t="s">
        <v>820</v>
      </c>
      <c r="H508" s="156" t="s">
        <v>2153</v>
      </c>
      <c r="I508" s="156" t="s">
        <v>1221</v>
      </c>
    </row>
    <row r="509" spans="1:9" ht="20.45" customHeight="1">
      <c r="A509" s="27" t="s">
        <v>2154</v>
      </c>
      <c r="B509" s="16" t="s">
        <v>2148</v>
      </c>
      <c r="C509" s="16" t="s">
        <v>2137</v>
      </c>
      <c r="D509" s="158" t="s">
        <v>2155</v>
      </c>
      <c r="E509" s="26" t="s">
        <v>820</v>
      </c>
      <c r="F509" s="187" t="s">
        <v>2156</v>
      </c>
      <c r="G509" s="156" t="s">
        <v>855</v>
      </c>
      <c r="H509" s="156"/>
      <c r="I509" s="156" t="s">
        <v>1221</v>
      </c>
    </row>
    <row r="510" spans="1:9" ht="20.45" customHeight="1">
      <c r="A510" s="27" t="s">
        <v>2157</v>
      </c>
      <c r="B510" s="16" t="s">
        <v>2148</v>
      </c>
      <c r="C510" s="16" t="s">
        <v>849</v>
      </c>
      <c r="D510" s="158" t="s">
        <v>2158</v>
      </c>
      <c r="E510" s="26" t="s">
        <v>813</v>
      </c>
      <c r="F510" s="187" t="s">
        <v>2159</v>
      </c>
      <c r="G510" s="26" t="s">
        <v>813</v>
      </c>
      <c r="H510" s="156" t="s">
        <v>2159</v>
      </c>
      <c r="I510" s="156" t="s">
        <v>1221</v>
      </c>
    </row>
    <row r="511" spans="1:9" ht="20.45" customHeight="1">
      <c r="A511" s="27" t="s">
        <v>2160</v>
      </c>
      <c r="B511" s="16" t="s">
        <v>2148</v>
      </c>
      <c r="C511" s="16" t="s">
        <v>849</v>
      </c>
      <c r="D511" s="158" t="s">
        <v>2161</v>
      </c>
      <c r="E511" s="26" t="s">
        <v>813</v>
      </c>
      <c r="F511" s="187" t="s">
        <v>2159</v>
      </c>
      <c r="G511" s="26" t="s">
        <v>813</v>
      </c>
      <c r="H511" s="156" t="s">
        <v>2159</v>
      </c>
      <c r="I511" s="156" t="s">
        <v>1221</v>
      </c>
    </row>
    <row r="512" spans="1:9" ht="20.45" customHeight="1">
      <c r="A512" s="27" t="s">
        <v>2162</v>
      </c>
      <c r="B512" s="16" t="s">
        <v>2148</v>
      </c>
      <c r="C512" s="16" t="s">
        <v>849</v>
      </c>
      <c r="D512" s="158" t="s">
        <v>2163</v>
      </c>
      <c r="E512" s="26" t="s">
        <v>813</v>
      </c>
      <c r="F512" s="187" t="s">
        <v>2159</v>
      </c>
      <c r="G512" s="26" t="s">
        <v>813</v>
      </c>
      <c r="H512" s="156" t="s">
        <v>2159</v>
      </c>
      <c r="I512" s="156" t="s">
        <v>1221</v>
      </c>
    </row>
    <row r="513" spans="1:9" ht="20.45" customHeight="1">
      <c r="A513" s="27" t="s">
        <v>2164</v>
      </c>
      <c r="B513" s="16" t="s">
        <v>2148</v>
      </c>
      <c r="C513" s="16" t="s">
        <v>2165</v>
      </c>
      <c r="D513" s="158" t="s">
        <v>2166</v>
      </c>
      <c r="E513" s="26"/>
      <c r="F513" s="187" t="s">
        <v>2167</v>
      </c>
      <c r="G513" s="156" t="s">
        <v>855</v>
      </c>
      <c r="H513" s="156" t="s">
        <v>2167</v>
      </c>
      <c r="I513" s="156" t="s">
        <v>2167</v>
      </c>
    </row>
    <row r="514" spans="1:9" ht="20.45" customHeight="1">
      <c r="A514" s="27" t="s">
        <v>2168</v>
      </c>
      <c r="B514" s="16" t="s">
        <v>2148</v>
      </c>
      <c r="C514" s="16" t="s">
        <v>2165</v>
      </c>
      <c r="D514" s="158" t="s">
        <v>2166</v>
      </c>
      <c r="E514" s="26"/>
      <c r="F514" s="187" t="s">
        <v>2167</v>
      </c>
      <c r="G514" s="156" t="s">
        <v>855</v>
      </c>
      <c r="H514" s="156" t="s">
        <v>2167</v>
      </c>
      <c r="I514" s="156" t="s">
        <v>2167</v>
      </c>
    </row>
    <row r="515" spans="1:9" ht="20.45" customHeight="1">
      <c r="A515" s="27" t="s">
        <v>2169</v>
      </c>
      <c r="B515" s="16" t="s">
        <v>2148</v>
      </c>
      <c r="C515" s="16" t="s">
        <v>2170</v>
      </c>
      <c r="D515" s="158" t="s">
        <v>1821</v>
      </c>
      <c r="E515" s="26" t="s">
        <v>813</v>
      </c>
      <c r="F515" s="187"/>
      <c r="G515" s="26" t="s">
        <v>813</v>
      </c>
      <c r="H515" s="156"/>
      <c r="I515" s="156"/>
    </row>
    <row r="516" spans="1:9" ht="20.45" customHeight="1">
      <c r="A516" s="27" t="s">
        <v>2171</v>
      </c>
      <c r="B516" s="16" t="s">
        <v>2148</v>
      </c>
      <c r="C516" s="16" t="s">
        <v>2170</v>
      </c>
      <c r="D516" s="158" t="s">
        <v>2172</v>
      </c>
      <c r="E516" s="26" t="s">
        <v>813</v>
      </c>
      <c r="F516" s="187"/>
      <c r="G516" s="26" t="s">
        <v>813</v>
      </c>
      <c r="H516" s="156"/>
      <c r="I516" s="156"/>
    </row>
    <row r="517" spans="1:9" ht="20.45" customHeight="1">
      <c r="A517" s="27" t="s">
        <v>2173</v>
      </c>
      <c r="B517" s="16" t="s">
        <v>2148</v>
      </c>
      <c r="C517" s="16" t="s">
        <v>970</v>
      </c>
      <c r="D517" s="158" t="s">
        <v>2174</v>
      </c>
      <c r="E517" s="26" t="s">
        <v>813</v>
      </c>
      <c r="F517" s="187" t="s">
        <v>2175</v>
      </c>
      <c r="G517" s="26" t="s">
        <v>813</v>
      </c>
      <c r="H517" s="156" t="s">
        <v>2175</v>
      </c>
      <c r="I517" s="156"/>
    </row>
    <row r="518" spans="1:9" ht="20.45" customHeight="1">
      <c r="A518" s="27" t="s">
        <v>2176</v>
      </c>
      <c r="B518" s="16" t="s">
        <v>2148</v>
      </c>
      <c r="C518" s="16" t="s">
        <v>970</v>
      </c>
      <c r="D518" s="158" t="s">
        <v>2177</v>
      </c>
      <c r="E518" s="26" t="s">
        <v>813</v>
      </c>
      <c r="F518" s="187" t="s">
        <v>2175</v>
      </c>
      <c r="G518" s="26" t="s">
        <v>813</v>
      </c>
      <c r="H518" s="156" t="s">
        <v>2175</v>
      </c>
      <c r="I518" s="156"/>
    </row>
    <row r="519" spans="1:9" ht="20.45" customHeight="1">
      <c r="A519" s="27" t="s">
        <v>2178</v>
      </c>
      <c r="B519" s="16" t="s">
        <v>2148</v>
      </c>
      <c r="C519" s="16" t="s">
        <v>2179</v>
      </c>
      <c r="D519" s="158" t="s">
        <v>2180</v>
      </c>
      <c r="E519" s="156" t="s">
        <v>896</v>
      </c>
      <c r="F519" s="187"/>
      <c r="G519" s="26" t="s">
        <v>813</v>
      </c>
      <c r="H519" s="156" t="s">
        <v>2181</v>
      </c>
      <c r="I519" s="156" t="s">
        <v>1221</v>
      </c>
    </row>
    <row r="520" spans="1:9" ht="20.45" customHeight="1">
      <c r="A520" s="27" t="s">
        <v>2182</v>
      </c>
      <c r="B520" s="16" t="s">
        <v>2148</v>
      </c>
      <c r="C520" s="16" t="s">
        <v>2183</v>
      </c>
      <c r="D520" s="158" t="s">
        <v>2184</v>
      </c>
      <c r="E520" s="156" t="s">
        <v>896</v>
      </c>
      <c r="F520" s="187"/>
      <c r="G520" s="26" t="s">
        <v>813</v>
      </c>
      <c r="H520" s="156" t="s">
        <v>2181</v>
      </c>
      <c r="I520" s="156" t="s">
        <v>1221</v>
      </c>
    </row>
    <row r="521" spans="1:9" ht="20.45" customHeight="1">
      <c r="A521" s="27" t="s">
        <v>2185</v>
      </c>
      <c r="B521" s="16" t="s">
        <v>2148</v>
      </c>
      <c r="C521" s="16" t="s">
        <v>2186</v>
      </c>
      <c r="D521" s="158" t="s">
        <v>2187</v>
      </c>
      <c r="E521" s="26" t="s">
        <v>813</v>
      </c>
      <c r="F521" s="187" t="s">
        <v>2188</v>
      </c>
      <c r="G521" s="26"/>
      <c r="H521" s="156"/>
      <c r="I521" s="156" t="s">
        <v>1221</v>
      </c>
    </row>
    <row r="522" spans="1:9" ht="20.45" customHeight="1">
      <c r="A522" s="27" t="s">
        <v>2189</v>
      </c>
      <c r="B522" s="16" t="s">
        <v>2148</v>
      </c>
      <c r="C522" s="16" t="s">
        <v>2186</v>
      </c>
      <c r="D522" s="158" t="s">
        <v>2187</v>
      </c>
      <c r="E522" s="26"/>
      <c r="F522" s="187"/>
      <c r="G522" s="26" t="s">
        <v>813</v>
      </c>
      <c r="H522" s="156" t="s">
        <v>2188</v>
      </c>
      <c r="I522" s="156" t="s">
        <v>1221</v>
      </c>
    </row>
    <row r="523" spans="1:9" ht="20.45" customHeight="1">
      <c r="A523" s="27" t="s">
        <v>2190</v>
      </c>
      <c r="B523" s="16" t="s">
        <v>2148</v>
      </c>
      <c r="C523" s="16" t="s">
        <v>2191</v>
      </c>
      <c r="D523" s="158" t="s">
        <v>2192</v>
      </c>
      <c r="E523" s="26" t="s">
        <v>813</v>
      </c>
      <c r="F523" s="187" t="s">
        <v>2193</v>
      </c>
      <c r="G523" s="156" t="s">
        <v>855</v>
      </c>
      <c r="H523" s="156"/>
      <c r="I523" s="156"/>
    </row>
    <row r="524" spans="1:9" ht="20.45" customHeight="1">
      <c r="A524" s="27" t="s">
        <v>2194</v>
      </c>
      <c r="B524" s="16" t="s">
        <v>2148</v>
      </c>
      <c r="C524" s="16" t="s">
        <v>2195</v>
      </c>
      <c r="D524" s="158" t="s">
        <v>2196</v>
      </c>
      <c r="E524" s="26"/>
      <c r="F524" s="187"/>
      <c r="G524" s="26" t="s">
        <v>813</v>
      </c>
      <c r="H524" s="156" t="s">
        <v>2197</v>
      </c>
      <c r="I524" s="156" t="s">
        <v>1221</v>
      </c>
    </row>
    <row r="525" spans="1:9" ht="20.45" customHeight="1">
      <c r="A525" s="27" t="s">
        <v>2198</v>
      </c>
      <c r="B525" s="16" t="s">
        <v>2199</v>
      </c>
      <c r="C525" s="16" t="s">
        <v>977</v>
      </c>
      <c r="D525" s="158" t="s">
        <v>2200</v>
      </c>
      <c r="E525" s="26" t="s">
        <v>820</v>
      </c>
      <c r="F525" s="187"/>
      <c r="G525" s="26"/>
      <c r="H525" s="156"/>
      <c r="I525" s="156" t="s">
        <v>843</v>
      </c>
    </row>
    <row r="526" spans="1:9" ht="20.45" customHeight="1">
      <c r="A526" s="27" t="s">
        <v>2201</v>
      </c>
      <c r="B526" s="16" t="s">
        <v>2199</v>
      </c>
      <c r="C526" s="16" t="s">
        <v>977</v>
      </c>
      <c r="D526" s="158" t="s">
        <v>2200</v>
      </c>
      <c r="E526" s="26" t="s">
        <v>820</v>
      </c>
      <c r="F526" s="187"/>
      <c r="G526" s="26"/>
      <c r="H526" s="156"/>
      <c r="I526" s="156" t="s">
        <v>843</v>
      </c>
    </row>
    <row r="527" spans="1:9" ht="20.45" customHeight="1">
      <c r="A527" s="27" t="s">
        <v>2202</v>
      </c>
      <c r="B527" s="16" t="s">
        <v>2199</v>
      </c>
      <c r="C527" s="16" t="s">
        <v>977</v>
      </c>
      <c r="D527" s="158" t="s">
        <v>2200</v>
      </c>
      <c r="E527" s="26" t="s">
        <v>820</v>
      </c>
      <c r="F527" s="187"/>
      <c r="G527" s="26"/>
      <c r="H527" s="156"/>
      <c r="I527" s="156" t="s">
        <v>843</v>
      </c>
    </row>
    <row r="528" spans="1:9" ht="20.45" customHeight="1">
      <c r="A528" s="27" t="s">
        <v>2203</v>
      </c>
      <c r="B528" s="16" t="s">
        <v>2199</v>
      </c>
      <c r="C528" s="16" t="s">
        <v>977</v>
      </c>
      <c r="D528" s="158" t="s">
        <v>2200</v>
      </c>
      <c r="E528" s="26" t="s">
        <v>820</v>
      </c>
      <c r="F528" s="187"/>
      <c r="G528" s="26"/>
      <c r="H528" s="156"/>
      <c r="I528" s="156" t="s">
        <v>843</v>
      </c>
    </row>
    <row r="529" spans="1:9" ht="20.45" customHeight="1">
      <c r="A529" s="27" t="s">
        <v>2204</v>
      </c>
      <c r="B529" s="16" t="s">
        <v>2199</v>
      </c>
      <c r="C529" s="16" t="s">
        <v>977</v>
      </c>
      <c r="D529" s="158" t="s">
        <v>2200</v>
      </c>
      <c r="E529" s="26" t="s">
        <v>820</v>
      </c>
      <c r="F529" s="187"/>
      <c r="G529" s="26"/>
      <c r="H529" s="156"/>
      <c r="I529" s="156" t="s">
        <v>843</v>
      </c>
    </row>
    <row r="530" spans="1:9" ht="20.45" customHeight="1">
      <c r="A530" s="27" t="s">
        <v>2205</v>
      </c>
      <c r="B530" s="16" t="s">
        <v>2199</v>
      </c>
      <c r="C530" s="16" t="s">
        <v>977</v>
      </c>
      <c r="D530" s="158" t="s">
        <v>2200</v>
      </c>
      <c r="E530" s="26" t="s">
        <v>820</v>
      </c>
      <c r="F530" s="187"/>
      <c r="G530" s="26"/>
      <c r="H530" s="156"/>
      <c r="I530" s="156" t="s">
        <v>843</v>
      </c>
    </row>
    <row r="531" spans="1:9" ht="20.45" customHeight="1">
      <c r="A531" s="27" t="s">
        <v>2206</v>
      </c>
      <c r="B531" s="16" t="s">
        <v>2199</v>
      </c>
      <c r="C531" s="16" t="s">
        <v>977</v>
      </c>
      <c r="D531" s="158" t="s">
        <v>2200</v>
      </c>
      <c r="E531" s="26" t="s">
        <v>820</v>
      </c>
      <c r="F531" s="187"/>
      <c r="G531" s="26"/>
      <c r="H531" s="156"/>
      <c r="I531" s="156" t="s">
        <v>843</v>
      </c>
    </row>
    <row r="532" spans="1:9" ht="20.45" customHeight="1">
      <c r="A532" s="27" t="s">
        <v>2207</v>
      </c>
      <c r="B532" s="16" t="s">
        <v>2199</v>
      </c>
      <c r="C532" s="16" t="s">
        <v>977</v>
      </c>
      <c r="D532" s="158" t="s">
        <v>2200</v>
      </c>
      <c r="E532" s="26" t="s">
        <v>820</v>
      </c>
      <c r="F532" s="187"/>
      <c r="G532" s="26"/>
      <c r="H532" s="156"/>
      <c r="I532" s="156" t="s">
        <v>843</v>
      </c>
    </row>
    <row r="533" spans="1:9" ht="20.45" customHeight="1">
      <c r="A533" s="27" t="s">
        <v>2208</v>
      </c>
      <c r="B533" s="16" t="s">
        <v>2199</v>
      </c>
      <c r="C533" s="16" t="s">
        <v>977</v>
      </c>
      <c r="D533" s="158" t="s">
        <v>2200</v>
      </c>
      <c r="E533" s="26" t="s">
        <v>820</v>
      </c>
      <c r="F533" s="187"/>
      <c r="G533" s="26"/>
      <c r="H533" s="156"/>
      <c r="I533" s="156" t="s">
        <v>843</v>
      </c>
    </row>
    <row r="534" spans="1:9" ht="20.45" customHeight="1">
      <c r="A534" s="27" t="s">
        <v>2209</v>
      </c>
      <c r="B534" s="17" t="s">
        <v>2199</v>
      </c>
      <c r="C534" s="17" t="s">
        <v>2210</v>
      </c>
      <c r="D534" s="157" t="s">
        <v>2211</v>
      </c>
      <c r="E534" s="26"/>
      <c r="F534" s="187"/>
      <c r="G534" s="26" t="s">
        <v>820</v>
      </c>
      <c r="H534" s="156"/>
      <c r="I534" s="156" t="s">
        <v>980</v>
      </c>
    </row>
    <row r="535" spans="1:9" ht="20.45" customHeight="1">
      <c r="A535" s="27" t="s">
        <v>2212</v>
      </c>
      <c r="B535" s="17" t="s">
        <v>2199</v>
      </c>
      <c r="C535" s="17" t="s">
        <v>2210</v>
      </c>
      <c r="D535" s="157" t="s">
        <v>2213</v>
      </c>
      <c r="E535" s="26"/>
      <c r="F535" s="187"/>
      <c r="G535" s="26" t="s">
        <v>820</v>
      </c>
      <c r="H535" s="156"/>
      <c r="I535" s="156" t="s">
        <v>980</v>
      </c>
    </row>
    <row r="536" spans="1:9" ht="20.45" customHeight="1">
      <c r="A536" s="26" t="s">
        <v>2214</v>
      </c>
      <c r="B536" s="156" t="s">
        <v>2199</v>
      </c>
      <c r="C536" s="156" t="s">
        <v>2210</v>
      </c>
      <c r="D536" s="160" t="s">
        <v>2213</v>
      </c>
      <c r="E536" s="26"/>
      <c r="F536" s="187"/>
      <c r="G536" s="26" t="s">
        <v>820</v>
      </c>
      <c r="H536" s="156"/>
      <c r="I536" s="156" t="s">
        <v>980</v>
      </c>
    </row>
    <row r="537" spans="1:9" ht="20.45" customHeight="1">
      <c r="A537" s="26" t="s">
        <v>2215</v>
      </c>
      <c r="B537" s="156" t="s">
        <v>2199</v>
      </c>
      <c r="C537" s="156" t="s">
        <v>2210</v>
      </c>
      <c r="D537" s="160" t="s">
        <v>2213</v>
      </c>
      <c r="E537" s="26"/>
      <c r="F537" s="187"/>
      <c r="G537" s="26" t="s">
        <v>820</v>
      </c>
      <c r="H537" s="156"/>
      <c r="I537" s="156" t="s">
        <v>980</v>
      </c>
    </row>
    <row r="538" spans="1:9" ht="20.45" customHeight="1">
      <c r="A538" s="26" t="s">
        <v>2216</v>
      </c>
      <c r="B538" s="156" t="s">
        <v>2199</v>
      </c>
      <c r="C538" s="156" t="s">
        <v>2210</v>
      </c>
      <c r="D538" s="160" t="s">
        <v>2213</v>
      </c>
      <c r="E538" s="26"/>
      <c r="F538" s="187"/>
      <c r="G538" s="26" t="s">
        <v>820</v>
      </c>
      <c r="H538" s="156"/>
      <c r="I538" s="156" t="s">
        <v>980</v>
      </c>
    </row>
    <row r="539" spans="1:9" ht="20.45" customHeight="1">
      <c r="A539" s="26" t="s">
        <v>2217</v>
      </c>
      <c r="B539" s="156" t="s">
        <v>2199</v>
      </c>
      <c r="C539" s="156" t="s">
        <v>2210</v>
      </c>
      <c r="D539" s="160" t="s">
        <v>2218</v>
      </c>
      <c r="E539" s="26"/>
      <c r="F539" s="187"/>
      <c r="G539" s="26" t="s">
        <v>820</v>
      </c>
      <c r="H539" s="156"/>
      <c r="I539" s="156" t="s">
        <v>980</v>
      </c>
    </row>
    <row r="540" spans="1:9" ht="20.45" customHeight="1">
      <c r="A540" s="26" t="s">
        <v>2219</v>
      </c>
      <c r="B540" s="156" t="s">
        <v>2199</v>
      </c>
      <c r="C540" s="156" t="s">
        <v>2210</v>
      </c>
      <c r="D540" s="160" t="s">
        <v>2220</v>
      </c>
      <c r="E540" s="26"/>
      <c r="F540" s="187"/>
      <c r="G540" s="26" t="s">
        <v>813</v>
      </c>
      <c r="H540" s="156" t="s">
        <v>2221</v>
      </c>
      <c r="I540" s="156" t="s">
        <v>980</v>
      </c>
    </row>
    <row r="541" spans="1:9" ht="20.45" customHeight="1">
      <c r="A541" s="26" t="s">
        <v>2222</v>
      </c>
      <c r="B541" s="156" t="s">
        <v>2199</v>
      </c>
      <c r="C541" s="156" t="s">
        <v>2210</v>
      </c>
      <c r="D541" s="160" t="s">
        <v>2223</v>
      </c>
      <c r="E541" s="26"/>
      <c r="F541" s="187"/>
      <c r="G541" s="26" t="s">
        <v>813</v>
      </c>
      <c r="H541" s="156" t="s">
        <v>2221</v>
      </c>
      <c r="I541" s="156" t="s">
        <v>980</v>
      </c>
    </row>
    <row r="542" spans="1:9" ht="20.45" customHeight="1">
      <c r="A542" s="26" t="s">
        <v>2224</v>
      </c>
      <c r="B542" s="156" t="s">
        <v>2225</v>
      </c>
      <c r="C542" s="156" t="s">
        <v>1296</v>
      </c>
      <c r="D542" s="160" t="s">
        <v>2226</v>
      </c>
      <c r="E542" s="156" t="s">
        <v>896</v>
      </c>
      <c r="F542" s="187"/>
      <c r="G542" s="26" t="s">
        <v>813</v>
      </c>
      <c r="H542" s="156" t="s">
        <v>2227</v>
      </c>
      <c r="I542" s="156"/>
    </row>
    <row r="543" spans="1:9" ht="20.45" customHeight="1">
      <c r="A543" s="26" t="s">
        <v>2228</v>
      </c>
      <c r="B543" s="156" t="s">
        <v>2225</v>
      </c>
      <c r="C543" s="156" t="s">
        <v>1296</v>
      </c>
      <c r="D543" s="160" t="s">
        <v>2226</v>
      </c>
      <c r="E543" s="156" t="s">
        <v>896</v>
      </c>
      <c r="F543" s="187"/>
      <c r="G543" s="26" t="s">
        <v>813</v>
      </c>
      <c r="H543" s="156" t="s">
        <v>2227</v>
      </c>
      <c r="I543" s="156"/>
    </row>
    <row r="544" spans="1:9" ht="20.45" customHeight="1">
      <c r="A544" s="26" t="s">
        <v>2229</v>
      </c>
      <c r="B544" s="156" t="s">
        <v>2225</v>
      </c>
      <c r="C544" s="156" t="s">
        <v>1296</v>
      </c>
      <c r="D544" s="160" t="s">
        <v>2226</v>
      </c>
      <c r="E544" s="156" t="s">
        <v>896</v>
      </c>
      <c r="F544" s="187"/>
      <c r="G544" s="26" t="s">
        <v>813</v>
      </c>
      <c r="H544" s="156" t="s">
        <v>2227</v>
      </c>
      <c r="I544" s="156"/>
    </row>
    <row r="545" spans="1:9" ht="20.45" customHeight="1">
      <c r="A545" s="26" t="s">
        <v>2230</v>
      </c>
      <c r="B545" s="156" t="s">
        <v>2225</v>
      </c>
      <c r="C545" s="156" t="s">
        <v>1296</v>
      </c>
      <c r="D545" s="160" t="s">
        <v>2226</v>
      </c>
      <c r="E545" s="156" t="s">
        <v>896</v>
      </c>
      <c r="F545" s="187"/>
      <c r="G545" s="26" t="s">
        <v>813</v>
      </c>
      <c r="H545" s="156" t="s">
        <v>2227</v>
      </c>
      <c r="I545" s="156"/>
    </row>
    <row r="546" spans="1:9" ht="20.45" customHeight="1">
      <c r="A546" s="26" t="s">
        <v>2231</v>
      </c>
      <c r="B546" s="156" t="s">
        <v>2225</v>
      </c>
      <c r="C546" s="156" t="s">
        <v>1296</v>
      </c>
      <c r="D546" s="160" t="s">
        <v>2226</v>
      </c>
      <c r="E546" s="156" t="s">
        <v>896</v>
      </c>
      <c r="F546" s="187"/>
      <c r="G546" s="26" t="s">
        <v>813</v>
      </c>
      <c r="H546" s="156" t="s">
        <v>2227</v>
      </c>
      <c r="I546" s="156"/>
    </row>
    <row r="547" spans="1:9" ht="20.45" customHeight="1">
      <c r="A547" s="26" t="s">
        <v>2232</v>
      </c>
      <c r="B547" s="156" t="s">
        <v>2225</v>
      </c>
      <c r="C547" s="156" t="s">
        <v>1296</v>
      </c>
      <c r="D547" s="160" t="s">
        <v>2226</v>
      </c>
      <c r="E547" s="156" t="s">
        <v>896</v>
      </c>
      <c r="F547" s="187"/>
      <c r="G547" s="26" t="s">
        <v>813</v>
      </c>
      <c r="H547" s="156" t="s">
        <v>2227</v>
      </c>
      <c r="I547" s="156"/>
    </row>
    <row r="548" spans="1:9" ht="20.45" customHeight="1">
      <c r="A548" s="26" t="s">
        <v>2233</v>
      </c>
      <c r="B548" s="156" t="s">
        <v>2225</v>
      </c>
      <c r="C548" s="156" t="s">
        <v>1296</v>
      </c>
      <c r="D548" s="160" t="s">
        <v>2226</v>
      </c>
      <c r="E548" s="156" t="s">
        <v>896</v>
      </c>
      <c r="F548" s="187"/>
      <c r="G548" s="26" t="s">
        <v>813</v>
      </c>
      <c r="H548" s="156" t="s">
        <v>2227</v>
      </c>
      <c r="I548" s="156"/>
    </row>
    <row r="549" spans="1:9" ht="20.45" customHeight="1">
      <c r="A549" s="26" t="s">
        <v>2234</v>
      </c>
      <c r="B549" s="156" t="s">
        <v>2225</v>
      </c>
      <c r="C549" s="156" t="s">
        <v>1296</v>
      </c>
      <c r="D549" s="160" t="s">
        <v>2226</v>
      </c>
      <c r="E549" s="156" t="s">
        <v>896</v>
      </c>
      <c r="F549" s="187"/>
      <c r="G549" s="26" t="s">
        <v>813</v>
      </c>
      <c r="H549" s="156" t="s">
        <v>2227</v>
      </c>
      <c r="I549" s="156"/>
    </row>
    <row r="550" spans="1:9" ht="20.45" customHeight="1">
      <c r="A550" s="26" t="s">
        <v>2235</v>
      </c>
      <c r="B550" s="156" t="s">
        <v>2225</v>
      </c>
      <c r="C550" s="156" t="s">
        <v>1296</v>
      </c>
      <c r="D550" s="160" t="s">
        <v>2226</v>
      </c>
      <c r="E550" s="156" t="s">
        <v>896</v>
      </c>
      <c r="F550" s="187"/>
      <c r="G550" s="26" t="s">
        <v>813</v>
      </c>
      <c r="H550" s="156" t="s">
        <v>2227</v>
      </c>
      <c r="I550" s="156"/>
    </row>
    <row r="551" spans="1:9" ht="20.45" customHeight="1">
      <c r="A551" s="26" t="s">
        <v>2236</v>
      </c>
      <c r="B551" s="156" t="s">
        <v>2225</v>
      </c>
      <c r="C551" s="156" t="s">
        <v>1296</v>
      </c>
      <c r="D551" s="160" t="s">
        <v>2226</v>
      </c>
      <c r="E551" s="156" t="s">
        <v>896</v>
      </c>
      <c r="F551" s="187"/>
      <c r="G551" s="26" t="s">
        <v>813</v>
      </c>
      <c r="H551" s="156" t="s">
        <v>2227</v>
      </c>
      <c r="I551" s="156"/>
    </row>
    <row r="552" spans="1:9" ht="20.45" customHeight="1">
      <c r="A552" s="26" t="s">
        <v>2237</v>
      </c>
      <c r="B552" s="156" t="s">
        <v>2225</v>
      </c>
      <c r="C552" s="156" t="s">
        <v>1296</v>
      </c>
      <c r="D552" s="160" t="s">
        <v>2226</v>
      </c>
      <c r="E552" s="156" t="s">
        <v>896</v>
      </c>
      <c r="F552" s="187"/>
      <c r="G552" s="26" t="s">
        <v>813</v>
      </c>
      <c r="H552" s="156" t="s">
        <v>2227</v>
      </c>
      <c r="I552" s="156"/>
    </row>
    <row r="553" spans="1:9" ht="20.45" customHeight="1">
      <c r="A553" s="26" t="s">
        <v>2238</v>
      </c>
      <c r="B553" s="156" t="s">
        <v>2225</v>
      </c>
      <c r="C553" s="156" t="s">
        <v>1296</v>
      </c>
      <c r="D553" s="160" t="s">
        <v>2239</v>
      </c>
      <c r="E553" s="26" t="s">
        <v>813</v>
      </c>
      <c r="F553" s="187" t="s">
        <v>2240</v>
      </c>
      <c r="G553" s="156" t="s">
        <v>855</v>
      </c>
      <c r="H553" s="156"/>
      <c r="I553" s="156"/>
    </row>
    <row r="554" spans="1:9" ht="20.45" customHeight="1">
      <c r="A554" s="26" t="s">
        <v>2241</v>
      </c>
      <c r="B554" s="156" t="s">
        <v>2225</v>
      </c>
      <c r="C554" s="156" t="s">
        <v>1296</v>
      </c>
      <c r="D554" s="160" t="s">
        <v>2239</v>
      </c>
      <c r="E554" s="26" t="s">
        <v>813</v>
      </c>
      <c r="F554" s="187" t="s">
        <v>2240</v>
      </c>
      <c r="G554" s="156" t="s">
        <v>855</v>
      </c>
      <c r="H554" s="156"/>
      <c r="I554" s="156"/>
    </row>
    <row r="555" spans="1:9" ht="20.45" customHeight="1">
      <c r="A555" s="26" t="s">
        <v>2242</v>
      </c>
      <c r="B555" s="156" t="s">
        <v>2225</v>
      </c>
      <c r="C555" s="156" t="s">
        <v>1296</v>
      </c>
      <c r="D555" s="160" t="s">
        <v>2239</v>
      </c>
      <c r="E555" s="26" t="s">
        <v>813</v>
      </c>
      <c r="F555" s="187" t="s">
        <v>2240</v>
      </c>
      <c r="G555" s="156" t="s">
        <v>855</v>
      </c>
      <c r="H555" s="156"/>
      <c r="I555" s="156"/>
    </row>
    <row r="556" spans="1:9" ht="20.45" customHeight="1">
      <c r="A556" s="26" t="s">
        <v>2243</v>
      </c>
      <c r="B556" s="156" t="s">
        <v>2225</v>
      </c>
      <c r="C556" s="156" t="s">
        <v>1296</v>
      </c>
      <c r="D556" s="160" t="s">
        <v>2239</v>
      </c>
      <c r="E556" s="26" t="s">
        <v>813</v>
      </c>
      <c r="F556" s="187" t="s">
        <v>2240</v>
      </c>
      <c r="G556" s="156" t="s">
        <v>855</v>
      </c>
      <c r="H556" s="156"/>
      <c r="I556" s="156"/>
    </row>
    <row r="557" spans="1:9" ht="20.45" customHeight="1">
      <c r="A557" s="26" t="s">
        <v>2244</v>
      </c>
      <c r="B557" s="156" t="s">
        <v>2225</v>
      </c>
      <c r="C557" s="156" t="s">
        <v>970</v>
      </c>
      <c r="D557" s="160" t="s">
        <v>2245</v>
      </c>
      <c r="E557" s="26"/>
      <c r="F557" s="187"/>
      <c r="G557" s="26" t="s">
        <v>813</v>
      </c>
      <c r="H557" s="156"/>
      <c r="I557" s="156" t="s">
        <v>830</v>
      </c>
    </row>
    <row r="558" spans="1:9" ht="20.45" customHeight="1">
      <c r="A558" s="26" t="s">
        <v>2246</v>
      </c>
      <c r="B558" s="156" t="s">
        <v>2225</v>
      </c>
      <c r="C558" s="156" t="s">
        <v>970</v>
      </c>
      <c r="D558" s="160" t="s">
        <v>2247</v>
      </c>
      <c r="E558" s="26"/>
      <c r="F558" s="187"/>
      <c r="G558" s="26" t="s">
        <v>813</v>
      </c>
      <c r="H558" s="156"/>
      <c r="I558" s="156" t="s">
        <v>830</v>
      </c>
    </row>
    <row r="559" spans="1:9" ht="20.45" customHeight="1">
      <c r="A559" s="26" t="s">
        <v>2248</v>
      </c>
      <c r="B559" s="156" t="s">
        <v>2225</v>
      </c>
      <c r="C559" s="156" t="s">
        <v>970</v>
      </c>
      <c r="D559" s="160" t="s">
        <v>2249</v>
      </c>
      <c r="E559" s="26"/>
      <c r="F559" s="187"/>
      <c r="G559" s="26" t="s">
        <v>813</v>
      </c>
      <c r="H559" s="156"/>
      <c r="I559" s="156" t="s">
        <v>830</v>
      </c>
    </row>
    <row r="560" spans="1:9" ht="20.45" customHeight="1">
      <c r="A560" s="26" t="s">
        <v>2250</v>
      </c>
      <c r="B560" s="156" t="s">
        <v>2225</v>
      </c>
      <c r="C560" s="156" t="s">
        <v>970</v>
      </c>
      <c r="D560" s="160" t="s">
        <v>2251</v>
      </c>
      <c r="E560" s="26"/>
      <c r="F560" s="187"/>
      <c r="G560" s="26" t="s">
        <v>813</v>
      </c>
      <c r="H560" s="156"/>
      <c r="I560" s="156" t="s">
        <v>830</v>
      </c>
    </row>
    <row r="561" spans="1:9" ht="20.45" customHeight="1">
      <c r="A561" s="26" t="s">
        <v>2252</v>
      </c>
      <c r="B561" s="156" t="s">
        <v>2225</v>
      </c>
      <c r="C561" s="156" t="s">
        <v>835</v>
      </c>
      <c r="D561" s="160" t="s">
        <v>2253</v>
      </c>
      <c r="E561" s="26" t="s">
        <v>813</v>
      </c>
      <c r="F561" s="187" t="s">
        <v>2254</v>
      </c>
      <c r="G561" s="26"/>
      <c r="H561" s="156"/>
      <c r="I561" s="156" t="s">
        <v>830</v>
      </c>
    </row>
    <row r="562" spans="1:9" ht="20.45" customHeight="1">
      <c r="A562" s="26" t="s">
        <v>2255</v>
      </c>
      <c r="B562" s="156" t="s">
        <v>2225</v>
      </c>
      <c r="C562" s="156" t="s">
        <v>2256</v>
      </c>
      <c r="D562" s="160" t="s">
        <v>2257</v>
      </c>
      <c r="E562" s="26" t="s">
        <v>820</v>
      </c>
      <c r="F562" s="187" t="s">
        <v>2258</v>
      </c>
      <c r="G562" s="156" t="s">
        <v>855</v>
      </c>
      <c r="H562" s="156"/>
      <c r="I562" s="156"/>
    </row>
    <row r="563" spans="1:9" ht="20.45" customHeight="1">
      <c r="A563" s="26" t="s">
        <v>2259</v>
      </c>
      <c r="B563" s="156" t="s">
        <v>2225</v>
      </c>
      <c r="C563" s="156" t="s">
        <v>2256</v>
      </c>
      <c r="D563" s="160" t="s">
        <v>2257</v>
      </c>
      <c r="E563" s="26" t="s">
        <v>820</v>
      </c>
      <c r="F563" s="187" t="s">
        <v>2258</v>
      </c>
      <c r="G563" s="156" t="s">
        <v>855</v>
      </c>
      <c r="H563" s="156"/>
      <c r="I563" s="156"/>
    </row>
    <row r="564" spans="1:9" ht="20.45" customHeight="1">
      <c r="A564" s="26" t="s">
        <v>2260</v>
      </c>
      <c r="B564" s="156" t="s">
        <v>2225</v>
      </c>
      <c r="C564" s="156" t="s">
        <v>2256</v>
      </c>
      <c r="D564" s="160" t="s">
        <v>2257</v>
      </c>
      <c r="E564" s="26" t="s">
        <v>813</v>
      </c>
      <c r="F564" s="187" t="s">
        <v>2258</v>
      </c>
      <c r="G564" s="156" t="s">
        <v>855</v>
      </c>
      <c r="H564" s="156"/>
      <c r="I564" s="156"/>
    </row>
    <row r="565" spans="1:9" ht="20.45" customHeight="1">
      <c r="A565" s="26" t="s">
        <v>2261</v>
      </c>
      <c r="B565" s="156" t="s">
        <v>2262</v>
      </c>
      <c r="C565" s="156" t="s">
        <v>2263</v>
      </c>
      <c r="D565" s="160"/>
      <c r="E565" s="26" t="s">
        <v>813</v>
      </c>
      <c r="F565" s="187" t="s">
        <v>2264</v>
      </c>
      <c r="G565" s="26" t="s">
        <v>813</v>
      </c>
      <c r="H565" s="156" t="s">
        <v>2264</v>
      </c>
      <c r="I565" s="156"/>
    </row>
    <row r="566" spans="1:9" ht="20.45" customHeight="1">
      <c r="A566" s="26" t="s">
        <v>2265</v>
      </c>
      <c r="B566" s="156" t="s">
        <v>2262</v>
      </c>
      <c r="C566" s="156" t="s">
        <v>894</v>
      </c>
      <c r="D566" s="160" t="s">
        <v>2266</v>
      </c>
      <c r="E566" s="26" t="s">
        <v>813</v>
      </c>
      <c r="F566" s="187"/>
      <c r="G566" s="26" t="s">
        <v>813</v>
      </c>
      <c r="H566" s="156"/>
      <c r="I566" s="156"/>
    </row>
    <row r="567" spans="1:9" ht="20.45" customHeight="1">
      <c r="A567" s="26" t="s">
        <v>2267</v>
      </c>
      <c r="B567" s="156" t="s">
        <v>2262</v>
      </c>
      <c r="C567" s="156" t="s">
        <v>894</v>
      </c>
      <c r="D567" s="160" t="s">
        <v>2268</v>
      </c>
      <c r="E567" s="26" t="s">
        <v>813</v>
      </c>
      <c r="F567" s="187"/>
      <c r="G567" s="26" t="s">
        <v>813</v>
      </c>
      <c r="H567" s="156"/>
      <c r="I567" s="156"/>
    </row>
    <row r="568" spans="1:9" ht="20.45" customHeight="1">
      <c r="A568" s="26" t="s">
        <v>2269</v>
      </c>
      <c r="B568" s="156" t="s">
        <v>2270</v>
      </c>
      <c r="C568" s="156" t="s">
        <v>2271</v>
      </c>
      <c r="D568" s="160" t="s">
        <v>2272</v>
      </c>
      <c r="E568" s="26"/>
      <c r="F568" s="187"/>
      <c r="G568" s="26" t="s">
        <v>813</v>
      </c>
      <c r="H568" s="156" t="s">
        <v>2273</v>
      </c>
      <c r="I568" s="156"/>
    </row>
    <row r="569" spans="1:9" ht="20.45" customHeight="1">
      <c r="A569" s="26" t="s">
        <v>2274</v>
      </c>
      <c r="B569" s="156" t="s">
        <v>2270</v>
      </c>
      <c r="C569" s="156" t="s">
        <v>1022</v>
      </c>
      <c r="D569" s="160"/>
      <c r="E569" s="26" t="s">
        <v>813</v>
      </c>
      <c r="F569" s="187" t="s">
        <v>2275</v>
      </c>
      <c r="G569" s="26"/>
      <c r="H569" s="156"/>
      <c r="I569" s="156"/>
    </row>
    <row r="570" spans="1:9" ht="20.45" customHeight="1">
      <c r="A570" s="26" t="s">
        <v>2276</v>
      </c>
      <c r="B570" s="156" t="s">
        <v>2270</v>
      </c>
      <c r="C570" s="156" t="s">
        <v>835</v>
      </c>
      <c r="D570" s="160" t="s">
        <v>2277</v>
      </c>
      <c r="E570" s="26" t="s">
        <v>813</v>
      </c>
      <c r="F570" s="187"/>
      <c r="G570" s="26"/>
      <c r="H570" s="156"/>
      <c r="I570" s="156"/>
    </row>
    <row r="571" spans="1:9" ht="20.45" customHeight="1">
      <c r="A571" s="26" t="s">
        <v>2278</v>
      </c>
      <c r="B571" s="156" t="s">
        <v>2270</v>
      </c>
      <c r="C571" s="156" t="s">
        <v>835</v>
      </c>
      <c r="D571" s="160" t="s">
        <v>2277</v>
      </c>
      <c r="E571" s="26" t="s">
        <v>813</v>
      </c>
      <c r="F571" s="187"/>
      <c r="G571" s="26"/>
      <c r="H571" s="156"/>
      <c r="I571" s="156" t="s">
        <v>2279</v>
      </c>
    </row>
    <row r="572" spans="1:9" ht="20.45" customHeight="1">
      <c r="A572" s="26" t="s">
        <v>2280</v>
      </c>
      <c r="B572" s="156" t="s">
        <v>2270</v>
      </c>
      <c r="C572" s="156" t="s">
        <v>2281</v>
      </c>
      <c r="D572" s="160" t="s">
        <v>2282</v>
      </c>
      <c r="E572" s="26"/>
      <c r="F572" s="187"/>
      <c r="G572" s="26" t="s">
        <v>813</v>
      </c>
      <c r="H572" s="156" t="s">
        <v>2283</v>
      </c>
      <c r="I572" s="156"/>
    </row>
    <row r="573" spans="1:9" ht="20.45" customHeight="1">
      <c r="A573" s="26" t="s">
        <v>2284</v>
      </c>
      <c r="B573" s="156" t="s">
        <v>2285</v>
      </c>
      <c r="C573" s="156" t="s">
        <v>2286</v>
      </c>
      <c r="D573" s="160" t="s">
        <v>2287</v>
      </c>
      <c r="E573" s="26" t="s">
        <v>820</v>
      </c>
      <c r="F573" s="187"/>
      <c r="G573" s="26"/>
      <c r="H573" s="156"/>
      <c r="I573" s="156" t="s">
        <v>1528</v>
      </c>
    </row>
    <row r="574" spans="1:9" ht="20.45" customHeight="1">
      <c r="A574" s="26" t="s">
        <v>2288</v>
      </c>
      <c r="B574" s="156" t="s">
        <v>2285</v>
      </c>
      <c r="C574" s="156" t="s">
        <v>2289</v>
      </c>
      <c r="D574" s="160" t="s">
        <v>2290</v>
      </c>
      <c r="E574" s="26" t="s">
        <v>813</v>
      </c>
      <c r="F574" s="187" t="s">
        <v>2291</v>
      </c>
      <c r="G574" s="26" t="s">
        <v>813</v>
      </c>
      <c r="H574" s="156" t="s">
        <v>2291</v>
      </c>
      <c r="I574" s="156"/>
    </row>
    <row r="575" spans="1:9" ht="20.45" customHeight="1">
      <c r="A575" s="26" t="s">
        <v>2292</v>
      </c>
      <c r="B575" s="156" t="s">
        <v>2285</v>
      </c>
      <c r="C575" s="156" t="s">
        <v>2293</v>
      </c>
      <c r="D575" s="160" t="s">
        <v>2294</v>
      </c>
      <c r="E575" s="26" t="s">
        <v>820</v>
      </c>
      <c r="F575" s="187" t="s">
        <v>2295</v>
      </c>
      <c r="G575" s="26" t="s">
        <v>813</v>
      </c>
      <c r="H575" s="156" t="s">
        <v>2295</v>
      </c>
      <c r="I575" s="156" t="s">
        <v>980</v>
      </c>
    </row>
    <row r="576" spans="1:9" ht="20.45" customHeight="1">
      <c r="A576" s="26" t="s">
        <v>2296</v>
      </c>
      <c r="B576" s="156" t="s">
        <v>2285</v>
      </c>
      <c r="C576" s="156" t="s">
        <v>2297</v>
      </c>
      <c r="D576" s="160" t="s">
        <v>2298</v>
      </c>
      <c r="E576" s="26"/>
      <c r="F576" s="187"/>
      <c r="G576" s="26" t="s">
        <v>813</v>
      </c>
      <c r="H576" s="156" t="s">
        <v>2295</v>
      </c>
      <c r="I576" s="156"/>
    </row>
    <row r="577" spans="1:9" ht="20.45" customHeight="1">
      <c r="A577" s="26" t="s">
        <v>2299</v>
      </c>
      <c r="B577" s="156" t="s">
        <v>2285</v>
      </c>
      <c r="C577" s="156" t="s">
        <v>2300</v>
      </c>
      <c r="D577" s="160" t="s">
        <v>2301</v>
      </c>
      <c r="E577" s="26" t="s">
        <v>813</v>
      </c>
      <c r="F577" s="187" t="s">
        <v>2302</v>
      </c>
      <c r="G577" s="26" t="s">
        <v>813</v>
      </c>
      <c r="H577" s="156" t="s">
        <v>2302</v>
      </c>
      <c r="I577" s="156"/>
    </row>
    <row r="578" spans="1:9" ht="20.45" customHeight="1">
      <c r="A578" s="26" t="s">
        <v>2303</v>
      </c>
      <c r="B578" s="156" t="s">
        <v>2285</v>
      </c>
      <c r="C578" s="156" t="s">
        <v>2304</v>
      </c>
      <c r="D578" s="160" t="s">
        <v>2305</v>
      </c>
      <c r="E578" s="26" t="s">
        <v>813</v>
      </c>
      <c r="F578" s="187" t="s">
        <v>2306</v>
      </c>
      <c r="G578" s="26" t="s">
        <v>813</v>
      </c>
      <c r="H578" s="156" t="s">
        <v>2306</v>
      </c>
      <c r="I578" s="156"/>
    </row>
    <row r="579" spans="1:9" ht="20.45" customHeight="1">
      <c r="A579" s="26" t="s">
        <v>2307</v>
      </c>
      <c r="B579" s="156" t="s">
        <v>2285</v>
      </c>
      <c r="C579" s="156" t="s">
        <v>2308</v>
      </c>
      <c r="D579" s="160" t="s">
        <v>2309</v>
      </c>
      <c r="E579" s="26"/>
      <c r="F579" s="187"/>
      <c r="G579" s="26" t="s">
        <v>813</v>
      </c>
      <c r="H579" s="156" t="s">
        <v>2310</v>
      </c>
      <c r="I579" s="156" t="s">
        <v>980</v>
      </c>
    </row>
    <row r="580" spans="1:9" ht="20.45" customHeight="1">
      <c r="A580" s="26" t="s">
        <v>2311</v>
      </c>
      <c r="B580" s="156" t="s">
        <v>2285</v>
      </c>
      <c r="C580" s="156" t="s">
        <v>2308</v>
      </c>
      <c r="D580" s="160" t="s">
        <v>2312</v>
      </c>
      <c r="E580" s="26" t="s">
        <v>813</v>
      </c>
      <c r="F580" s="187" t="s">
        <v>2313</v>
      </c>
      <c r="G580" s="26" t="s">
        <v>813</v>
      </c>
      <c r="H580" s="156" t="s">
        <v>2313</v>
      </c>
      <c r="I580" s="156" t="s">
        <v>830</v>
      </c>
    </row>
    <row r="581" spans="1:9" ht="20.45" customHeight="1">
      <c r="A581" s="26" t="s">
        <v>2314</v>
      </c>
      <c r="B581" s="156" t="s">
        <v>2285</v>
      </c>
      <c r="C581" s="156" t="s">
        <v>2315</v>
      </c>
      <c r="D581" s="160" t="s">
        <v>2316</v>
      </c>
      <c r="E581" s="26" t="s">
        <v>813</v>
      </c>
      <c r="F581" s="187" t="s">
        <v>2317</v>
      </c>
      <c r="G581" s="26"/>
      <c r="H581" s="156"/>
      <c r="I581" s="156"/>
    </row>
    <row r="582" spans="1:9" ht="20.45" customHeight="1">
      <c r="A582" s="26" t="s">
        <v>2318</v>
      </c>
      <c r="B582" s="156" t="s">
        <v>2285</v>
      </c>
      <c r="C582" s="156" t="s">
        <v>2319</v>
      </c>
      <c r="D582" s="160" t="s">
        <v>2320</v>
      </c>
      <c r="E582" s="26" t="s">
        <v>813</v>
      </c>
      <c r="F582" s="187" t="s">
        <v>2321</v>
      </c>
      <c r="G582" s="26"/>
      <c r="H582" s="156"/>
      <c r="I582" s="156"/>
    </row>
    <row r="583" spans="1:9" ht="20.45" customHeight="1">
      <c r="A583" s="26" t="s">
        <v>2322</v>
      </c>
      <c r="B583" s="156" t="s">
        <v>2285</v>
      </c>
      <c r="C583" s="156" t="s">
        <v>2319</v>
      </c>
      <c r="D583" s="160" t="s">
        <v>2323</v>
      </c>
      <c r="E583" s="26"/>
      <c r="F583" s="187"/>
      <c r="G583" s="26" t="s">
        <v>813</v>
      </c>
      <c r="H583" s="156" t="s">
        <v>2324</v>
      </c>
      <c r="I583" s="156"/>
    </row>
    <row r="584" spans="1:9" ht="20.45" customHeight="1">
      <c r="A584" s="26" t="s">
        <v>2325</v>
      </c>
      <c r="B584" s="156" t="s">
        <v>2285</v>
      </c>
      <c r="C584" s="156" t="s">
        <v>2326</v>
      </c>
      <c r="D584" s="160" t="s">
        <v>2327</v>
      </c>
      <c r="E584" s="26" t="s">
        <v>820</v>
      </c>
      <c r="F584" s="187" t="s">
        <v>2328</v>
      </c>
      <c r="G584" s="156" t="s">
        <v>855</v>
      </c>
      <c r="H584" s="156"/>
      <c r="I584" s="156"/>
    </row>
    <row r="585" spans="1:9" ht="20.45" customHeight="1">
      <c r="A585" s="26" t="s">
        <v>2329</v>
      </c>
      <c r="B585" s="156" t="s">
        <v>2285</v>
      </c>
      <c r="C585" s="156" t="s">
        <v>2326</v>
      </c>
      <c r="D585" s="160" t="s">
        <v>2330</v>
      </c>
      <c r="E585" s="26" t="s">
        <v>820</v>
      </c>
      <c r="F585" s="187" t="s">
        <v>2331</v>
      </c>
      <c r="G585" s="26"/>
      <c r="H585" s="156"/>
      <c r="I585" s="156" t="s">
        <v>980</v>
      </c>
    </row>
    <row r="586" spans="1:9" ht="20.45" customHeight="1">
      <c r="A586" s="26" t="s">
        <v>2332</v>
      </c>
      <c r="B586" s="156" t="s">
        <v>2285</v>
      </c>
      <c r="C586" s="156" t="s">
        <v>2333</v>
      </c>
      <c r="D586" s="160" t="s">
        <v>2334</v>
      </c>
      <c r="E586" s="26" t="s">
        <v>820</v>
      </c>
      <c r="F586" s="187" t="s">
        <v>2335</v>
      </c>
      <c r="G586" s="26" t="s">
        <v>820</v>
      </c>
      <c r="H586" s="156" t="s">
        <v>2335</v>
      </c>
      <c r="I586" s="156" t="s">
        <v>830</v>
      </c>
    </row>
    <row r="587" spans="1:9" ht="20.45" customHeight="1">
      <c r="A587" s="26" t="s">
        <v>2336</v>
      </c>
      <c r="B587" s="156" t="s">
        <v>2285</v>
      </c>
      <c r="C587" s="156" t="s">
        <v>2337</v>
      </c>
      <c r="D587" s="160" t="s">
        <v>2338</v>
      </c>
      <c r="E587" s="26" t="s">
        <v>813</v>
      </c>
      <c r="F587" s="187" t="s">
        <v>2339</v>
      </c>
      <c r="G587" s="26" t="s">
        <v>813</v>
      </c>
      <c r="H587" s="156" t="s">
        <v>2339</v>
      </c>
      <c r="I587" s="156" t="s">
        <v>1528</v>
      </c>
    </row>
    <row r="588" spans="1:9" ht="20.45" customHeight="1">
      <c r="A588" s="26" t="s">
        <v>2340</v>
      </c>
      <c r="B588" s="156" t="s">
        <v>2285</v>
      </c>
      <c r="C588" s="156" t="s">
        <v>2341</v>
      </c>
      <c r="D588" s="160" t="s">
        <v>2342</v>
      </c>
      <c r="E588" s="26" t="s">
        <v>813</v>
      </c>
      <c r="F588" s="187" t="s">
        <v>2339</v>
      </c>
      <c r="G588" s="26" t="s">
        <v>813</v>
      </c>
      <c r="H588" s="156" t="s">
        <v>2339</v>
      </c>
      <c r="I588" s="156" t="s">
        <v>1528</v>
      </c>
    </row>
    <row r="589" spans="1:9" ht="20.45" customHeight="1">
      <c r="A589" s="26" t="s">
        <v>2343</v>
      </c>
      <c r="B589" s="156" t="s">
        <v>2285</v>
      </c>
      <c r="C589" s="156" t="s">
        <v>2341</v>
      </c>
      <c r="D589" s="160" t="s">
        <v>2344</v>
      </c>
      <c r="E589" s="26" t="s">
        <v>813</v>
      </c>
      <c r="F589" s="187" t="s">
        <v>2339</v>
      </c>
      <c r="G589" s="26" t="s">
        <v>813</v>
      </c>
      <c r="H589" s="156" t="s">
        <v>2339</v>
      </c>
      <c r="I589" s="156" t="s">
        <v>1528</v>
      </c>
    </row>
    <row r="590" spans="1:9" ht="20.45" customHeight="1">
      <c r="A590" s="26" t="s">
        <v>2345</v>
      </c>
      <c r="B590" s="156" t="s">
        <v>2285</v>
      </c>
      <c r="C590" s="156" t="s">
        <v>2315</v>
      </c>
      <c r="D590" s="160" t="s">
        <v>2346</v>
      </c>
      <c r="E590" s="26" t="s">
        <v>813</v>
      </c>
      <c r="F590" s="187" t="s">
        <v>2339</v>
      </c>
      <c r="G590" s="26" t="s">
        <v>813</v>
      </c>
      <c r="H590" s="156" t="s">
        <v>2339</v>
      </c>
      <c r="I590" s="156" t="s">
        <v>1528</v>
      </c>
    </row>
    <row r="591" spans="1:9" ht="20.45" customHeight="1">
      <c r="A591" s="26" t="s">
        <v>2347</v>
      </c>
      <c r="B591" s="156" t="s">
        <v>2285</v>
      </c>
      <c r="C591" s="156" t="s">
        <v>2348</v>
      </c>
      <c r="D591" s="160" t="s">
        <v>2349</v>
      </c>
      <c r="E591" s="26" t="s">
        <v>813</v>
      </c>
      <c r="F591" s="187" t="s">
        <v>2339</v>
      </c>
      <c r="G591" s="26" t="s">
        <v>813</v>
      </c>
      <c r="H591" s="156" t="s">
        <v>2339</v>
      </c>
      <c r="I591" s="156" t="s">
        <v>1528</v>
      </c>
    </row>
    <row r="592" spans="1:9" ht="20.45" customHeight="1">
      <c r="A592" s="26" t="s">
        <v>2350</v>
      </c>
      <c r="B592" s="156" t="s">
        <v>2285</v>
      </c>
      <c r="C592" s="156" t="s">
        <v>2351</v>
      </c>
      <c r="D592" s="160" t="s">
        <v>2352</v>
      </c>
      <c r="E592" s="26" t="s">
        <v>813</v>
      </c>
      <c r="F592" s="187" t="s">
        <v>2339</v>
      </c>
      <c r="G592" s="26" t="s">
        <v>813</v>
      </c>
      <c r="H592" s="156" t="s">
        <v>2339</v>
      </c>
      <c r="I592" s="156" t="s">
        <v>1528</v>
      </c>
    </row>
    <row r="593" spans="1:9" ht="20.45" customHeight="1">
      <c r="A593" s="26" t="s">
        <v>2353</v>
      </c>
      <c r="B593" s="156" t="s">
        <v>2354</v>
      </c>
      <c r="C593" s="156" t="s">
        <v>2355</v>
      </c>
      <c r="D593" s="160" t="s">
        <v>2356</v>
      </c>
      <c r="E593" s="26" t="s">
        <v>820</v>
      </c>
      <c r="F593" s="187"/>
      <c r="G593" s="26" t="s">
        <v>813</v>
      </c>
      <c r="H593" s="156" t="s">
        <v>2357</v>
      </c>
      <c r="I593" s="156" t="s">
        <v>1528</v>
      </c>
    </row>
    <row r="594" spans="1:9" ht="20.45" customHeight="1">
      <c r="A594" s="26" t="s">
        <v>2358</v>
      </c>
      <c r="B594" s="156" t="s">
        <v>2354</v>
      </c>
      <c r="C594" s="156" t="s">
        <v>2359</v>
      </c>
      <c r="D594" s="160" t="s">
        <v>2360</v>
      </c>
      <c r="E594" s="26" t="s">
        <v>813</v>
      </c>
      <c r="F594" s="187" t="s">
        <v>2361</v>
      </c>
      <c r="G594" s="26" t="s">
        <v>813</v>
      </c>
      <c r="H594" s="156" t="s">
        <v>2362</v>
      </c>
      <c r="I594" s="156" t="s">
        <v>1528</v>
      </c>
    </row>
    <row r="595" spans="1:9" ht="20.45" customHeight="1">
      <c r="A595" s="26" t="s">
        <v>2363</v>
      </c>
      <c r="B595" s="156" t="s">
        <v>2354</v>
      </c>
      <c r="C595" s="156" t="s">
        <v>2359</v>
      </c>
      <c r="D595" s="160" t="s">
        <v>2364</v>
      </c>
      <c r="E595" s="26" t="s">
        <v>813</v>
      </c>
      <c r="F595" s="187" t="s">
        <v>2365</v>
      </c>
      <c r="G595" s="26" t="s">
        <v>813</v>
      </c>
      <c r="H595" s="156" t="s">
        <v>2366</v>
      </c>
      <c r="I595" s="156" t="s">
        <v>1528</v>
      </c>
    </row>
    <row r="596" spans="1:9" ht="20.45" customHeight="1">
      <c r="A596" s="26" t="s">
        <v>2367</v>
      </c>
      <c r="B596" s="156" t="s">
        <v>2354</v>
      </c>
      <c r="C596" s="156" t="s">
        <v>1147</v>
      </c>
      <c r="D596" s="160" t="s">
        <v>2368</v>
      </c>
      <c r="E596" s="26" t="s">
        <v>813</v>
      </c>
      <c r="F596" s="187" t="s">
        <v>2369</v>
      </c>
      <c r="G596" s="26" t="s">
        <v>813</v>
      </c>
      <c r="H596" s="156" t="s">
        <v>2370</v>
      </c>
      <c r="I596" s="156" t="s">
        <v>1528</v>
      </c>
    </row>
    <row r="597" spans="1:9" ht="20.45" customHeight="1">
      <c r="A597" s="26" t="s">
        <v>2371</v>
      </c>
      <c r="B597" s="156" t="s">
        <v>2354</v>
      </c>
      <c r="C597" s="156" t="s">
        <v>2372</v>
      </c>
      <c r="D597" s="160" t="s">
        <v>2373</v>
      </c>
      <c r="E597" s="26" t="s">
        <v>820</v>
      </c>
      <c r="F597" s="187" t="s">
        <v>2374</v>
      </c>
      <c r="G597" s="26" t="s">
        <v>813</v>
      </c>
      <c r="H597" s="156" t="s">
        <v>2375</v>
      </c>
      <c r="I597" s="156" t="s">
        <v>1528</v>
      </c>
    </row>
    <row r="598" spans="1:9" ht="20.45" customHeight="1">
      <c r="A598" s="26" t="s">
        <v>2376</v>
      </c>
      <c r="B598" s="156" t="s">
        <v>2354</v>
      </c>
      <c r="C598" s="156" t="s">
        <v>2377</v>
      </c>
      <c r="D598" s="160" t="s">
        <v>2378</v>
      </c>
      <c r="E598" s="26" t="s">
        <v>813</v>
      </c>
      <c r="F598" s="187" t="s">
        <v>2379</v>
      </c>
      <c r="G598" s="26" t="s">
        <v>813</v>
      </c>
      <c r="H598" s="156" t="s">
        <v>2380</v>
      </c>
      <c r="I598" s="156" t="s">
        <v>1528</v>
      </c>
    </row>
    <row r="599" spans="1:9" ht="20.45" customHeight="1">
      <c r="A599" s="26" t="s">
        <v>2381</v>
      </c>
      <c r="B599" s="156" t="s">
        <v>2382</v>
      </c>
      <c r="C599" s="156" t="s">
        <v>1540</v>
      </c>
      <c r="D599" s="160" t="s">
        <v>2383</v>
      </c>
      <c r="E599" s="156" t="s">
        <v>896</v>
      </c>
      <c r="F599" s="187"/>
      <c r="G599" s="26" t="s">
        <v>813</v>
      </c>
      <c r="H599" s="156" t="s">
        <v>2384</v>
      </c>
      <c r="I599" s="156"/>
    </row>
    <row r="600" spans="1:9" ht="20.45" customHeight="1">
      <c r="A600" s="26" t="s">
        <v>2385</v>
      </c>
      <c r="B600" s="156" t="s">
        <v>2382</v>
      </c>
      <c r="C600" s="156" t="s">
        <v>1540</v>
      </c>
      <c r="D600" s="160" t="s">
        <v>2386</v>
      </c>
      <c r="E600" s="156" t="s">
        <v>896</v>
      </c>
      <c r="F600" s="187"/>
      <c r="G600" s="26" t="s">
        <v>813</v>
      </c>
      <c r="H600" s="156" t="s">
        <v>2384</v>
      </c>
      <c r="I600" s="156"/>
    </row>
    <row r="601" spans="1:9" ht="20.45" customHeight="1">
      <c r="A601" s="26" t="s">
        <v>2387</v>
      </c>
      <c r="B601" s="156" t="s">
        <v>2382</v>
      </c>
      <c r="C601" s="156" t="s">
        <v>1540</v>
      </c>
      <c r="D601" s="160" t="s">
        <v>2388</v>
      </c>
      <c r="E601" s="156" t="s">
        <v>896</v>
      </c>
      <c r="F601" s="187"/>
      <c r="G601" s="26" t="s">
        <v>813</v>
      </c>
      <c r="H601" s="156" t="s">
        <v>2384</v>
      </c>
      <c r="I601" s="156"/>
    </row>
    <row r="602" spans="1:9" ht="20.45" customHeight="1">
      <c r="A602" s="26" t="s">
        <v>2389</v>
      </c>
      <c r="B602" s="156" t="s">
        <v>2382</v>
      </c>
      <c r="C602" s="156" t="s">
        <v>1540</v>
      </c>
      <c r="D602" s="160" t="s">
        <v>2390</v>
      </c>
      <c r="E602" s="156" t="s">
        <v>896</v>
      </c>
      <c r="F602" s="187"/>
      <c r="G602" s="26" t="s">
        <v>813</v>
      </c>
      <c r="H602" s="156" t="s">
        <v>2384</v>
      </c>
      <c r="I602" s="156"/>
    </row>
    <row r="603" spans="1:9" ht="20.45" customHeight="1">
      <c r="A603" s="26" t="s">
        <v>2391</v>
      </c>
      <c r="B603" s="156" t="s">
        <v>2382</v>
      </c>
      <c r="C603" s="156" t="s">
        <v>1540</v>
      </c>
      <c r="D603" s="160" t="s">
        <v>2392</v>
      </c>
      <c r="E603" s="156" t="s">
        <v>896</v>
      </c>
      <c r="F603" s="187"/>
      <c r="G603" s="26" t="s">
        <v>813</v>
      </c>
      <c r="H603" s="156" t="s">
        <v>2384</v>
      </c>
      <c r="I603" s="156"/>
    </row>
    <row r="604" spans="1:9" ht="20.45" customHeight="1">
      <c r="A604" s="26" t="s">
        <v>2393</v>
      </c>
      <c r="B604" s="156" t="s">
        <v>2382</v>
      </c>
      <c r="C604" s="156" t="s">
        <v>1540</v>
      </c>
      <c r="D604" s="160" t="s">
        <v>2394</v>
      </c>
      <c r="E604" s="156" t="s">
        <v>896</v>
      </c>
      <c r="F604" s="187"/>
      <c r="G604" s="26" t="s">
        <v>813</v>
      </c>
      <c r="H604" s="156" t="s">
        <v>2384</v>
      </c>
      <c r="I604" s="156"/>
    </row>
    <row r="605" spans="1:9" ht="20.45" customHeight="1">
      <c r="A605" s="26" t="s">
        <v>2395</v>
      </c>
      <c r="B605" s="156" t="s">
        <v>2382</v>
      </c>
      <c r="C605" s="156" t="s">
        <v>970</v>
      </c>
      <c r="D605" s="160" t="s">
        <v>2396</v>
      </c>
      <c r="E605" s="156" t="s">
        <v>896</v>
      </c>
      <c r="F605" s="187"/>
      <c r="G605" s="26" t="s">
        <v>813</v>
      </c>
      <c r="H605" s="156" t="s">
        <v>2397</v>
      </c>
      <c r="I605" s="156"/>
    </row>
    <row r="606" spans="1:9" ht="20.45" customHeight="1">
      <c r="A606" s="26" t="s">
        <v>2398</v>
      </c>
      <c r="B606" s="156" t="s">
        <v>2382</v>
      </c>
      <c r="C606" s="156" t="s">
        <v>970</v>
      </c>
      <c r="D606" s="160" t="s">
        <v>2399</v>
      </c>
      <c r="E606" s="156" t="s">
        <v>896</v>
      </c>
      <c r="F606" s="187"/>
      <c r="G606" s="26" t="s">
        <v>813</v>
      </c>
      <c r="H606" s="156" t="s">
        <v>2397</v>
      </c>
      <c r="I606" s="156"/>
    </row>
    <row r="607" spans="1:9" ht="20.45" customHeight="1">
      <c r="A607" s="26" t="s">
        <v>2400</v>
      </c>
      <c r="B607" s="156" t="s">
        <v>2382</v>
      </c>
      <c r="C607" s="156" t="s">
        <v>970</v>
      </c>
      <c r="D607" s="160" t="s">
        <v>2401</v>
      </c>
      <c r="E607" s="156" t="s">
        <v>896</v>
      </c>
      <c r="F607" s="187"/>
      <c r="G607" s="26" t="s">
        <v>813</v>
      </c>
      <c r="H607" s="156" t="s">
        <v>2397</v>
      </c>
      <c r="I607" s="156"/>
    </row>
    <row r="608" spans="1:9" ht="20.45" customHeight="1">
      <c r="A608" s="26" t="s">
        <v>2402</v>
      </c>
      <c r="B608" s="156" t="s">
        <v>2382</v>
      </c>
      <c r="C608" s="156" t="s">
        <v>970</v>
      </c>
      <c r="D608" s="160" t="s">
        <v>2403</v>
      </c>
      <c r="E608" s="156" t="s">
        <v>896</v>
      </c>
      <c r="F608" s="187"/>
      <c r="G608" s="26" t="s">
        <v>813</v>
      </c>
      <c r="H608" s="156" t="s">
        <v>2397</v>
      </c>
      <c r="I608" s="156"/>
    </row>
    <row r="609" spans="1:9" ht="20.45" customHeight="1">
      <c r="A609" s="26" t="s">
        <v>2404</v>
      </c>
      <c r="B609" s="156" t="s">
        <v>2382</v>
      </c>
      <c r="C609" s="156" t="s">
        <v>970</v>
      </c>
      <c r="D609" s="160" t="s">
        <v>2405</v>
      </c>
      <c r="E609" s="156" t="s">
        <v>896</v>
      </c>
      <c r="F609" s="187"/>
      <c r="G609" s="26" t="s">
        <v>813</v>
      </c>
      <c r="H609" s="156" t="s">
        <v>2397</v>
      </c>
      <c r="I609" s="156"/>
    </row>
    <row r="610" spans="1:9" ht="20.45" customHeight="1">
      <c r="A610" s="26" t="s">
        <v>2406</v>
      </c>
      <c r="B610" s="156" t="s">
        <v>2382</v>
      </c>
      <c r="C610" s="156" t="s">
        <v>970</v>
      </c>
      <c r="D610" s="160" t="s">
        <v>2407</v>
      </c>
      <c r="E610" s="156" t="s">
        <v>896</v>
      </c>
      <c r="F610" s="187"/>
      <c r="G610" s="26" t="s">
        <v>813</v>
      </c>
      <c r="H610" s="156" t="s">
        <v>2397</v>
      </c>
      <c r="I610" s="156"/>
    </row>
    <row r="611" spans="1:9" ht="20.45" customHeight="1">
      <c r="A611" s="26" t="s">
        <v>2408</v>
      </c>
      <c r="B611" s="156" t="s">
        <v>2382</v>
      </c>
      <c r="C611" s="156" t="s">
        <v>970</v>
      </c>
      <c r="D611" s="160" t="s">
        <v>2409</v>
      </c>
      <c r="E611" s="156" t="s">
        <v>896</v>
      </c>
      <c r="F611" s="187"/>
      <c r="G611" s="26" t="s">
        <v>813</v>
      </c>
      <c r="H611" s="156" t="s">
        <v>2397</v>
      </c>
      <c r="I611" s="156"/>
    </row>
    <row r="612" spans="1:9" ht="20.45" customHeight="1">
      <c r="A612" s="26" t="s">
        <v>2410</v>
      </c>
      <c r="B612" s="156" t="s">
        <v>2411</v>
      </c>
      <c r="C612" s="156" t="s">
        <v>1924</v>
      </c>
      <c r="D612" s="160" t="s">
        <v>2412</v>
      </c>
      <c r="E612" s="26" t="s">
        <v>813</v>
      </c>
      <c r="F612" s="187" t="s">
        <v>2413</v>
      </c>
      <c r="G612" s="185" t="s">
        <v>2414</v>
      </c>
      <c r="H612" s="185"/>
      <c r="I612" s="156" t="s">
        <v>2415</v>
      </c>
    </row>
    <row r="613" spans="1:9" ht="20.45" customHeight="1">
      <c r="A613" s="26" t="s">
        <v>2416</v>
      </c>
      <c r="B613" s="156" t="s">
        <v>2411</v>
      </c>
      <c r="C613" s="156" t="s">
        <v>1924</v>
      </c>
      <c r="D613" s="160" t="s">
        <v>2412</v>
      </c>
      <c r="E613" s="26" t="s">
        <v>813</v>
      </c>
      <c r="F613" s="187" t="s">
        <v>2417</v>
      </c>
      <c r="G613" s="185" t="s">
        <v>2414</v>
      </c>
      <c r="H613" s="185"/>
      <c r="I613" s="156" t="s">
        <v>2415</v>
      </c>
    </row>
    <row r="614" spans="1:9" ht="20.45" customHeight="1">
      <c r="A614" s="26" t="s">
        <v>2418</v>
      </c>
      <c r="B614" s="156" t="s">
        <v>2411</v>
      </c>
      <c r="C614" s="156" t="s">
        <v>977</v>
      </c>
      <c r="D614" s="160" t="s">
        <v>2419</v>
      </c>
      <c r="E614" s="26" t="s">
        <v>813</v>
      </c>
      <c r="F614" s="187" t="s">
        <v>2420</v>
      </c>
      <c r="G614" s="26" t="s">
        <v>813</v>
      </c>
      <c r="H614" s="156" t="s">
        <v>2420</v>
      </c>
      <c r="I614" s="156" t="s">
        <v>1305</v>
      </c>
    </row>
    <row r="615" spans="1:9" ht="20.45" customHeight="1">
      <c r="A615" s="26" t="s">
        <v>2421</v>
      </c>
      <c r="B615" s="156" t="s">
        <v>2411</v>
      </c>
      <c r="C615" s="156" t="s">
        <v>977</v>
      </c>
      <c r="D615" s="160" t="s">
        <v>2422</v>
      </c>
      <c r="E615" s="26" t="s">
        <v>813</v>
      </c>
      <c r="F615" s="187" t="s">
        <v>2420</v>
      </c>
      <c r="G615" s="26" t="s">
        <v>813</v>
      </c>
      <c r="H615" s="156" t="s">
        <v>2420</v>
      </c>
      <c r="I615" s="156" t="s">
        <v>1305</v>
      </c>
    </row>
    <row r="616" spans="1:9" ht="20.45" customHeight="1">
      <c r="A616" s="26" t="s">
        <v>2423</v>
      </c>
      <c r="B616" s="156" t="s">
        <v>2411</v>
      </c>
      <c r="C616" s="156" t="s">
        <v>977</v>
      </c>
      <c r="D616" s="160" t="s">
        <v>2424</v>
      </c>
      <c r="E616" s="26" t="s">
        <v>813</v>
      </c>
      <c r="F616" s="187" t="s">
        <v>2420</v>
      </c>
      <c r="G616" s="26" t="s">
        <v>813</v>
      </c>
      <c r="H616" s="156" t="s">
        <v>2420</v>
      </c>
      <c r="I616" s="156" t="s">
        <v>1305</v>
      </c>
    </row>
    <row r="617" spans="1:9" ht="20.45" customHeight="1">
      <c r="A617" s="26" t="s">
        <v>2425</v>
      </c>
      <c r="B617" s="156" t="s">
        <v>2411</v>
      </c>
      <c r="C617" s="156" t="s">
        <v>977</v>
      </c>
      <c r="D617" s="160" t="s">
        <v>2426</v>
      </c>
      <c r="E617" s="26" t="s">
        <v>813</v>
      </c>
      <c r="F617" s="187" t="s">
        <v>2420</v>
      </c>
      <c r="G617" s="26" t="s">
        <v>813</v>
      </c>
      <c r="H617" s="156" t="s">
        <v>2420</v>
      </c>
      <c r="I617" s="156" t="s">
        <v>1305</v>
      </c>
    </row>
    <row r="618" spans="1:9" ht="20.45" customHeight="1">
      <c r="A618" s="26" t="s">
        <v>2427</v>
      </c>
      <c r="B618" s="156" t="s">
        <v>2411</v>
      </c>
      <c r="C618" s="156" t="s">
        <v>977</v>
      </c>
      <c r="D618" s="160" t="s">
        <v>2428</v>
      </c>
      <c r="E618" s="26" t="s">
        <v>813</v>
      </c>
      <c r="F618" s="187" t="s">
        <v>2420</v>
      </c>
      <c r="G618" s="26" t="s">
        <v>813</v>
      </c>
      <c r="H618" s="156" t="s">
        <v>2420</v>
      </c>
      <c r="I618" s="156" t="s">
        <v>1305</v>
      </c>
    </row>
    <row r="619" spans="1:9" ht="20.45" customHeight="1">
      <c r="A619" s="26" t="s">
        <v>2429</v>
      </c>
      <c r="B619" s="156" t="s">
        <v>2411</v>
      </c>
      <c r="C619" s="156" t="s">
        <v>977</v>
      </c>
      <c r="D619" s="160" t="s">
        <v>2430</v>
      </c>
      <c r="E619" s="26" t="s">
        <v>813</v>
      </c>
      <c r="F619" s="187" t="s">
        <v>2420</v>
      </c>
      <c r="G619" s="26" t="s">
        <v>813</v>
      </c>
      <c r="H619" s="156" t="s">
        <v>2420</v>
      </c>
      <c r="I619" s="156" t="s">
        <v>1305</v>
      </c>
    </row>
    <row r="620" spans="1:9" ht="20.45" customHeight="1">
      <c r="A620" s="26" t="s">
        <v>2431</v>
      </c>
      <c r="B620" s="156" t="s">
        <v>2411</v>
      </c>
      <c r="C620" s="156" t="s">
        <v>977</v>
      </c>
      <c r="D620" s="160" t="s">
        <v>2432</v>
      </c>
      <c r="E620" s="26" t="s">
        <v>813</v>
      </c>
      <c r="F620" s="187" t="s">
        <v>2420</v>
      </c>
      <c r="G620" s="26" t="s">
        <v>813</v>
      </c>
      <c r="H620" s="156" t="s">
        <v>2420</v>
      </c>
      <c r="I620" s="156" t="s">
        <v>1305</v>
      </c>
    </row>
    <row r="621" spans="1:9" ht="20.45" customHeight="1">
      <c r="A621" s="26" t="s">
        <v>2433</v>
      </c>
      <c r="B621" s="156" t="s">
        <v>2411</v>
      </c>
      <c r="C621" s="156" t="s">
        <v>977</v>
      </c>
      <c r="D621" s="160" t="s">
        <v>2434</v>
      </c>
      <c r="E621" s="26" t="s">
        <v>813</v>
      </c>
      <c r="F621" s="187" t="s">
        <v>2420</v>
      </c>
      <c r="G621" s="26" t="s">
        <v>813</v>
      </c>
      <c r="H621" s="156" t="s">
        <v>2420</v>
      </c>
      <c r="I621" s="156" t="s">
        <v>1305</v>
      </c>
    </row>
    <row r="622" spans="1:9" ht="20.45" customHeight="1">
      <c r="A622" s="26" t="s">
        <v>2435</v>
      </c>
      <c r="B622" s="156" t="s">
        <v>2411</v>
      </c>
      <c r="C622" s="156" t="s">
        <v>977</v>
      </c>
      <c r="D622" s="160" t="s">
        <v>2436</v>
      </c>
      <c r="E622" s="26" t="s">
        <v>813</v>
      </c>
      <c r="F622" s="187" t="s">
        <v>2420</v>
      </c>
      <c r="G622" s="26" t="s">
        <v>813</v>
      </c>
      <c r="H622" s="156" t="s">
        <v>2420</v>
      </c>
      <c r="I622" s="156" t="s">
        <v>1305</v>
      </c>
    </row>
    <row r="623" spans="1:9" ht="20.45" customHeight="1">
      <c r="A623" s="26" t="s">
        <v>2437</v>
      </c>
      <c r="B623" s="156" t="s">
        <v>2411</v>
      </c>
      <c r="C623" s="156" t="s">
        <v>977</v>
      </c>
      <c r="D623" s="160" t="s">
        <v>2438</v>
      </c>
      <c r="E623" s="26" t="s">
        <v>813</v>
      </c>
      <c r="F623" s="187" t="s">
        <v>2420</v>
      </c>
      <c r="G623" s="26" t="s">
        <v>813</v>
      </c>
      <c r="H623" s="156" t="s">
        <v>2420</v>
      </c>
      <c r="I623" s="156" t="s">
        <v>1305</v>
      </c>
    </row>
    <row r="624" spans="1:9" ht="20.45" customHeight="1">
      <c r="A624" s="26" t="s">
        <v>2439</v>
      </c>
      <c r="B624" s="156" t="s">
        <v>2411</v>
      </c>
      <c r="C624" s="156" t="s">
        <v>977</v>
      </c>
      <c r="D624" s="160" t="s">
        <v>2440</v>
      </c>
      <c r="E624" s="26" t="s">
        <v>813</v>
      </c>
      <c r="F624" s="187" t="s">
        <v>2420</v>
      </c>
      <c r="G624" s="26" t="s">
        <v>813</v>
      </c>
      <c r="H624" s="156" t="s">
        <v>2420</v>
      </c>
      <c r="I624" s="156" t="s">
        <v>1305</v>
      </c>
    </row>
    <row r="625" spans="1:9" ht="20.45" customHeight="1">
      <c r="A625" s="26" t="s">
        <v>2441</v>
      </c>
      <c r="B625" s="156" t="s">
        <v>2411</v>
      </c>
      <c r="C625" s="156" t="s">
        <v>977</v>
      </c>
      <c r="D625" s="160" t="s">
        <v>2442</v>
      </c>
      <c r="E625" s="26" t="s">
        <v>813</v>
      </c>
      <c r="F625" s="187" t="s">
        <v>2420</v>
      </c>
      <c r="G625" s="26" t="s">
        <v>813</v>
      </c>
      <c r="H625" s="156" t="s">
        <v>2420</v>
      </c>
      <c r="I625" s="156" t="s">
        <v>1305</v>
      </c>
    </row>
    <row r="626" spans="1:9" ht="20.45" customHeight="1">
      <c r="A626" s="26" t="s">
        <v>2443</v>
      </c>
      <c r="B626" s="156" t="s">
        <v>2411</v>
      </c>
      <c r="C626" s="156" t="s">
        <v>977</v>
      </c>
      <c r="D626" s="160" t="s">
        <v>2444</v>
      </c>
      <c r="E626" s="26" t="s">
        <v>813</v>
      </c>
      <c r="F626" s="187" t="s">
        <v>2420</v>
      </c>
      <c r="G626" s="26" t="s">
        <v>813</v>
      </c>
      <c r="H626" s="156" t="s">
        <v>2420</v>
      </c>
      <c r="I626" s="156" t="s">
        <v>1305</v>
      </c>
    </row>
    <row r="627" spans="1:9" ht="20.45" customHeight="1">
      <c r="A627" s="26" t="s">
        <v>2445</v>
      </c>
      <c r="B627" s="156" t="s">
        <v>2411</v>
      </c>
      <c r="C627" s="156" t="s">
        <v>977</v>
      </c>
      <c r="D627" s="160" t="s">
        <v>2419</v>
      </c>
      <c r="E627" s="26" t="s">
        <v>813</v>
      </c>
      <c r="F627" s="187" t="s">
        <v>2420</v>
      </c>
      <c r="G627" s="26" t="s">
        <v>813</v>
      </c>
      <c r="H627" s="156" t="s">
        <v>2420</v>
      </c>
      <c r="I627" s="156" t="s">
        <v>1305</v>
      </c>
    </row>
    <row r="628" spans="1:9" ht="20.45" customHeight="1">
      <c r="A628" s="26" t="s">
        <v>2446</v>
      </c>
      <c r="B628" s="156" t="s">
        <v>2411</v>
      </c>
      <c r="C628" s="156" t="s">
        <v>977</v>
      </c>
      <c r="D628" s="160" t="s">
        <v>2422</v>
      </c>
      <c r="E628" s="26" t="s">
        <v>813</v>
      </c>
      <c r="F628" s="187" t="s">
        <v>2420</v>
      </c>
      <c r="G628" s="26" t="s">
        <v>813</v>
      </c>
      <c r="H628" s="156" t="s">
        <v>2420</v>
      </c>
      <c r="I628" s="156" t="s">
        <v>1305</v>
      </c>
    </row>
    <row r="629" spans="1:9" ht="20.45" customHeight="1">
      <c r="A629" s="26" t="s">
        <v>2447</v>
      </c>
      <c r="B629" s="156" t="s">
        <v>2411</v>
      </c>
      <c r="C629" s="156" t="s">
        <v>977</v>
      </c>
      <c r="D629" s="160" t="s">
        <v>2448</v>
      </c>
      <c r="E629" s="26" t="s">
        <v>813</v>
      </c>
      <c r="F629" s="187" t="s">
        <v>2420</v>
      </c>
      <c r="G629" s="26" t="s">
        <v>813</v>
      </c>
      <c r="H629" s="156" t="s">
        <v>2420</v>
      </c>
      <c r="I629" s="156" t="s">
        <v>1305</v>
      </c>
    </row>
    <row r="630" spans="1:9" ht="20.45" customHeight="1">
      <c r="A630" s="26" t="s">
        <v>2449</v>
      </c>
      <c r="B630" s="156" t="s">
        <v>2411</v>
      </c>
      <c r="C630" s="156" t="s">
        <v>977</v>
      </c>
      <c r="D630" s="160" t="s">
        <v>2450</v>
      </c>
      <c r="E630" s="26" t="s">
        <v>813</v>
      </c>
      <c r="F630" s="187" t="s">
        <v>2420</v>
      </c>
      <c r="G630" s="26" t="s">
        <v>813</v>
      </c>
      <c r="H630" s="156" t="s">
        <v>2420</v>
      </c>
      <c r="I630" s="156" t="s">
        <v>1305</v>
      </c>
    </row>
    <row r="631" spans="1:9" ht="20.45" customHeight="1">
      <c r="A631" s="26" t="s">
        <v>2451</v>
      </c>
      <c r="B631" s="156" t="s">
        <v>2411</v>
      </c>
      <c r="C631" s="156" t="s">
        <v>977</v>
      </c>
      <c r="D631" s="160" t="s">
        <v>2452</v>
      </c>
      <c r="E631" s="26" t="s">
        <v>813</v>
      </c>
      <c r="F631" s="187" t="s">
        <v>2420</v>
      </c>
      <c r="G631" s="26" t="s">
        <v>813</v>
      </c>
      <c r="H631" s="156" t="s">
        <v>2420</v>
      </c>
      <c r="I631" s="156" t="s">
        <v>1305</v>
      </c>
    </row>
    <row r="632" spans="1:9" ht="20.45" customHeight="1">
      <c r="A632" s="26" t="s">
        <v>2453</v>
      </c>
      <c r="B632" s="156" t="s">
        <v>2411</v>
      </c>
      <c r="C632" s="156" t="s">
        <v>977</v>
      </c>
      <c r="D632" s="160" t="s">
        <v>2454</v>
      </c>
      <c r="E632" s="26" t="s">
        <v>813</v>
      </c>
      <c r="F632" s="187" t="s">
        <v>2420</v>
      </c>
      <c r="G632" s="26" t="s">
        <v>813</v>
      </c>
      <c r="H632" s="156" t="s">
        <v>2420</v>
      </c>
      <c r="I632" s="156" t="s">
        <v>1305</v>
      </c>
    </row>
    <row r="633" spans="1:9" ht="20.45" customHeight="1">
      <c r="A633" s="26" t="s">
        <v>2455</v>
      </c>
      <c r="B633" s="156" t="s">
        <v>2411</v>
      </c>
      <c r="C633" s="156" t="s">
        <v>977</v>
      </c>
      <c r="D633" s="160" t="s">
        <v>2456</v>
      </c>
      <c r="E633" s="26" t="s">
        <v>813</v>
      </c>
      <c r="F633" s="187" t="s">
        <v>2420</v>
      </c>
      <c r="G633" s="26" t="s">
        <v>813</v>
      </c>
      <c r="H633" s="156" t="s">
        <v>2420</v>
      </c>
      <c r="I633" s="156" t="s">
        <v>1305</v>
      </c>
    </row>
    <row r="634" spans="1:9" ht="20.45" customHeight="1">
      <c r="A634" s="26" t="s">
        <v>2457</v>
      </c>
      <c r="B634" s="156" t="s">
        <v>2411</v>
      </c>
      <c r="C634" s="156" t="s">
        <v>977</v>
      </c>
      <c r="D634" s="160" t="s">
        <v>2458</v>
      </c>
      <c r="E634" s="26" t="s">
        <v>813</v>
      </c>
      <c r="F634" s="187" t="s">
        <v>2420</v>
      </c>
      <c r="G634" s="26" t="s">
        <v>813</v>
      </c>
      <c r="H634" s="156" t="s">
        <v>2420</v>
      </c>
      <c r="I634" s="156" t="s">
        <v>1305</v>
      </c>
    </row>
    <row r="635" spans="1:9" ht="20.45" customHeight="1">
      <c r="A635" s="26" t="s">
        <v>2459</v>
      </c>
      <c r="B635" s="156" t="s">
        <v>2411</v>
      </c>
      <c r="C635" s="156" t="s">
        <v>977</v>
      </c>
      <c r="D635" s="160" t="s">
        <v>2460</v>
      </c>
      <c r="E635" s="26" t="s">
        <v>813</v>
      </c>
      <c r="F635" s="187" t="s">
        <v>2420</v>
      </c>
      <c r="G635" s="26" t="s">
        <v>813</v>
      </c>
      <c r="H635" s="156" t="s">
        <v>2420</v>
      </c>
      <c r="I635" s="156" t="s">
        <v>1305</v>
      </c>
    </row>
    <row r="636" spans="1:9" ht="20.45" customHeight="1">
      <c r="A636" s="26" t="s">
        <v>2461</v>
      </c>
      <c r="B636" s="156" t="s">
        <v>2411</v>
      </c>
      <c r="C636" s="156" t="s">
        <v>977</v>
      </c>
      <c r="D636" s="160" t="s">
        <v>2462</v>
      </c>
      <c r="E636" s="26" t="s">
        <v>813</v>
      </c>
      <c r="F636" s="187" t="s">
        <v>2420</v>
      </c>
      <c r="G636" s="26" t="s">
        <v>813</v>
      </c>
      <c r="H636" s="156" t="s">
        <v>2420</v>
      </c>
      <c r="I636" s="156" t="s">
        <v>1305</v>
      </c>
    </row>
    <row r="637" spans="1:9" ht="20.45" customHeight="1">
      <c r="A637" s="26" t="s">
        <v>2463</v>
      </c>
      <c r="B637" s="156" t="s">
        <v>2411</v>
      </c>
      <c r="C637" s="156" t="s">
        <v>977</v>
      </c>
      <c r="D637" s="160" t="s">
        <v>2464</v>
      </c>
      <c r="E637" s="26" t="s">
        <v>813</v>
      </c>
      <c r="F637" s="187" t="s">
        <v>2420</v>
      </c>
      <c r="G637" s="26" t="s">
        <v>813</v>
      </c>
      <c r="H637" s="156" t="s">
        <v>2420</v>
      </c>
      <c r="I637" s="156" t="s">
        <v>1305</v>
      </c>
    </row>
    <row r="638" spans="1:9" ht="20.45" customHeight="1">
      <c r="A638" s="26" t="s">
        <v>2465</v>
      </c>
      <c r="B638" s="156" t="s">
        <v>2411</v>
      </c>
      <c r="C638" s="156" t="s">
        <v>977</v>
      </c>
      <c r="D638" s="160" t="s">
        <v>2466</v>
      </c>
      <c r="E638" s="26" t="s">
        <v>813</v>
      </c>
      <c r="F638" s="187" t="s">
        <v>2420</v>
      </c>
      <c r="G638" s="26" t="s">
        <v>813</v>
      </c>
      <c r="H638" s="156" t="s">
        <v>2420</v>
      </c>
      <c r="I638" s="156" t="s">
        <v>1305</v>
      </c>
    </row>
    <row r="639" spans="1:9" ht="20.45" customHeight="1">
      <c r="A639" s="26" t="s">
        <v>2467</v>
      </c>
      <c r="B639" s="156" t="s">
        <v>2411</v>
      </c>
      <c r="C639" s="156" t="s">
        <v>977</v>
      </c>
      <c r="D639" s="160" t="s">
        <v>2468</v>
      </c>
      <c r="E639" s="26" t="s">
        <v>813</v>
      </c>
      <c r="F639" s="187" t="s">
        <v>2420</v>
      </c>
      <c r="G639" s="26" t="s">
        <v>813</v>
      </c>
      <c r="H639" s="156" t="s">
        <v>2420</v>
      </c>
      <c r="I639" s="156" t="s">
        <v>1305</v>
      </c>
    </row>
    <row r="640" spans="1:9" ht="20.45" customHeight="1">
      <c r="D640" s="186"/>
      <c r="E640" s="186"/>
      <c r="F640" s="189"/>
      <c r="G640" s="186"/>
      <c r="H640" s="192"/>
      <c r="I640" s="186"/>
    </row>
  </sheetData>
  <autoFilter ref="A1:I639" xr:uid="{00000000-0001-0000-0300-000000000000}"/>
  <phoneticPr fontId="1"/>
  <hyperlinks>
    <hyperlink ref="H75" r:id="rId1" xr:uid="{34A89797-5C48-411E-AA00-22C92A2B050B}"/>
    <hyperlink ref="H30" r:id="rId2" xr:uid="{C8349C42-AF7C-4782-B8E0-5C3F58575158}"/>
  </hyperlinks>
  <pageMargins left="0.7" right="0.7" top="0.75" bottom="0.75" header="0.3" footer="0.3"/>
  <pageSetup paperSize="9" orientation="portrait" horizontalDpi="300" verticalDpi="300"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E1713-0608-4555-818A-F97BFCC1C4B9}">
  <sheetPr codeName="Sheet5">
    <tabColor theme="8" tint="0.79998168889431442"/>
  </sheetPr>
  <dimension ref="A1:AM9"/>
  <sheetViews>
    <sheetView showZeros="0" view="pageBreakPreview" zoomScale="70" zoomScaleNormal="70" zoomScaleSheetLayoutView="70" workbookViewId="0">
      <pane xSplit="7" ySplit="3" topLeftCell="H4" activePane="bottomRight" state="frozen"/>
      <selection pane="topRight" activeCell="G1" sqref="G1"/>
      <selection pane="bottomLeft" activeCell="A6" sqref="A6"/>
      <selection pane="bottomRight" activeCell="E6" sqref="E6"/>
    </sheetView>
  </sheetViews>
  <sheetFormatPr defaultColWidth="5.875" defaultRowHeight="38.25" customHeight="1"/>
  <cols>
    <col min="1" max="1" width="3.875" style="53" customWidth="1"/>
    <col min="2" max="2" width="8.75" style="139" bestFit="1" customWidth="1"/>
    <col min="3" max="3" width="12" style="53" customWidth="1"/>
    <col min="4" max="4" width="13.625" style="53" customWidth="1"/>
    <col min="5" max="6" width="8" style="53" customWidth="1"/>
    <col min="7" max="7" width="13.75" style="53" customWidth="1"/>
    <col min="8" max="8" width="15.25" style="53" customWidth="1"/>
    <col min="9" max="9" width="11" style="53" bestFit="1" customWidth="1"/>
    <col min="10" max="10" width="9.75" style="53" customWidth="1"/>
    <col min="11" max="11" width="17.125" style="53" bestFit="1" customWidth="1"/>
    <col min="12" max="13" width="11.125" style="53" customWidth="1"/>
    <col min="14" max="14" width="11.125" style="53" bestFit="1" customWidth="1"/>
    <col min="15" max="15" width="23" style="53" bestFit="1" customWidth="1"/>
    <col min="16" max="16" width="7.125" style="76" customWidth="1"/>
    <col min="17" max="17" width="13.75" style="140" customWidth="1"/>
    <col min="18" max="18" width="8.75" style="76" customWidth="1"/>
    <col min="19" max="19" width="17.625" style="141" bestFit="1" customWidth="1"/>
    <col min="20" max="20" width="16.5" style="53" bestFit="1" customWidth="1"/>
    <col min="21" max="23" width="14.625" style="53" customWidth="1"/>
    <col min="24" max="24" width="13.75" style="53" bestFit="1" customWidth="1"/>
    <col min="25" max="25" width="12.375" style="76" customWidth="1"/>
    <col min="26" max="26" width="17.25" style="53" customWidth="1"/>
    <col min="27" max="27" width="19.375" style="53" customWidth="1"/>
    <col min="28" max="28" width="13.75" style="53" bestFit="1" customWidth="1"/>
    <col min="29" max="29" width="7.75" style="53" customWidth="1"/>
    <col min="30" max="30" width="11.5" style="142" bestFit="1" customWidth="1"/>
    <col min="31" max="31" width="13" style="53" bestFit="1" customWidth="1"/>
    <col min="32" max="32" width="9.875" style="76" customWidth="1"/>
    <col min="33" max="33" width="11.25" style="53" customWidth="1"/>
    <col min="34" max="34" width="23.5" style="53" customWidth="1"/>
    <col min="35" max="35" width="23" style="53" bestFit="1" customWidth="1"/>
    <col min="36" max="36" width="24.375" style="53" customWidth="1"/>
    <col min="37" max="37" width="11.875" style="53" bestFit="1" customWidth="1"/>
    <col min="38" max="38" width="11.875" style="53" customWidth="1"/>
    <col min="39" max="39" width="20.75" style="53" customWidth="1"/>
    <col min="40" max="16384" width="5.875" style="53"/>
  </cols>
  <sheetData>
    <row r="1" spans="1:39" s="77" customFormat="1" ht="42" customHeight="1">
      <c r="A1" s="930"/>
      <c r="B1" s="78"/>
      <c r="C1" s="79"/>
      <c r="D1" s="79"/>
      <c r="E1" s="80"/>
      <c r="F1" s="81"/>
      <c r="G1" s="82"/>
      <c r="H1" s="931" t="s">
        <v>2469</v>
      </c>
      <c r="I1" s="932"/>
      <c r="J1" s="932"/>
      <c r="K1" s="933"/>
      <c r="L1" s="931" t="s">
        <v>2470</v>
      </c>
      <c r="M1" s="932"/>
      <c r="N1" s="932"/>
      <c r="O1" s="933"/>
      <c r="P1" s="83"/>
      <c r="Q1" s="84"/>
      <c r="R1" s="85"/>
      <c r="S1" s="931" t="s">
        <v>2471</v>
      </c>
      <c r="T1" s="933"/>
      <c r="U1" s="934" t="s">
        <v>2472</v>
      </c>
      <c r="V1" s="928"/>
      <c r="W1" s="928"/>
      <c r="X1" s="935"/>
      <c r="Y1" s="86"/>
      <c r="Z1" s="87"/>
      <c r="AA1" s="88"/>
      <c r="AB1" s="928" t="s">
        <v>2473</v>
      </c>
      <c r="AC1" s="928"/>
      <c r="AD1" s="928"/>
      <c r="AE1" s="929"/>
      <c r="AF1" s="927"/>
      <c r="AG1" s="927"/>
      <c r="AH1" s="927"/>
      <c r="AI1" s="927"/>
      <c r="AJ1" s="927"/>
      <c r="AK1" s="927"/>
      <c r="AL1" s="927"/>
      <c r="AM1" s="927"/>
    </row>
    <row r="2" spans="1:39" s="77" customFormat="1" ht="112.9" customHeight="1">
      <c r="A2" s="930"/>
      <c r="B2" s="89" t="s">
        <v>2474</v>
      </c>
      <c r="C2" s="90" t="s">
        <v>2475</v>
      </c>
      <c r="D2" s="90" t="s">
        <v>2476</v>
      </c>
      <c r="E2" s="91" t="s">
        <v>19</v>
      </c>
      <c r="F2" s="91" t="s">
        <v>2477</v>
      </c>
      <c r="G2" s="91" t="s">
        <v>2478</v>
      </c>
      <c r="H2" s="92" t="s">
        <v>2479</v>
      </c>
      <c r="I2" s="92" t="s">
        <v>2480</v>
      </c>
      <c r="J2" s="93" t="s">
        <v>2481</v>
      </c>
      <c r="K2" s="94" t="s">
        <v>2482</v>
      </c>
      <c r="L2" s="92" t="s">
        <v>2483</v>
      </c>
      <c r="M2" s="92" t="s">
        <v>2484</v>
      </c>
      <c r="N2" s="93" t="s">
        <v>2485</v>
      </c>
      <c r="O2" s="93" t="s">
        <v>2482</v>
      </c>
      <c r="P2" s="90" t="s">
        <v>2486</v>
      </c>
      <c r="Q2" s="95" t="s">
        <v>2487</v>
      </c>
      <c r="R2" s="91" t="s">
        <v>2488</v>
      </c>
      <c r="S2" s="167" t="s">
        <v>2489</v>
      </c>
      <c r="T2" s="92" t="s">
        <v>22</v>
      </c>
      <c r="U2" s="92" t="s">
        <v>76</v>
      </c>
      <c r="V2" s="92" t="s">
        <v>2490</v>
      </c>
      <c r="W2" s="92" t="s">
        <v>2491</v>
      </c>
      <c r="X2" s="93" t="s">
        <v>2492</v>
      </c>
      <c r="Y2" s="90" t="s">
        <v>2493</v>
      </c>
      <c r="Z2" s="165" t="s">
        <v>2494</v>
      </c>
      <c r="AA2" s="168" t="s">
        <v>2495</v>
      </c>
      <c r="AB2" s="166" t="s">
        <v>2496</v>
      </c>
      <c r="AC2" s="93" t="s">
        <v>2492</v>
      </c>
      <c r="AD2" s="93" t="s">
        <v>2497</v>
      </c>
      <c r="AE2" s="171" t="s">
        <v>2498</v>
      </c>
      <c r="AF2" s="170" t="s">
        <v>2499</v>
      </c>
      <c r="AG2" s="92" t="s">
        <v>2500</v>
      </c>
      <c r="AH2" s="93" t="s">
        <v>2501</v>
      </c>
      <c r="AI2" s="93" t="s">
        <v>2502</v>
      </c>
      <c r="AJ2" s="93" t="s">
        <v>2503</v>
      </c>
      <c r="AK2" s="92" t="s">
        <v>2504</v>
      </c>
      <c r="AL2" s="96" t="s">
        <v>2505</v>
      </c>
      <c r="AM2" s="97" t="s">
        <v>2506</v>
      </c>
    </row>
    <row r="3" spans="1:39" s="77" customFormat="1" ht="33.6" customHeight="1">
      <c r="A3" s="930"/>
      <c r="B3" s="98" t="s">
        <v>2507</v>
      </c>
      <c r="C3" s="99" t="s">
        <v>2508</v>
      </c>
      <c r="D3" s="99" t="s">
        <v>2508</v>
      </c>
      <c r="E3" s="100" t="s">
        <v>2507</v>
      </c>
      <c r="F3" s="100" t="s">
        <v>2507</v>
      </c>
      <c r="G3" s="100" t="s">
        <v>2507</v>
      </c>
      <c r="H3" s="99" t="s">
        <v>2509</v>
      </c>
      <c r="I3" s="99" t="s">
        <v>2509</v>
      </c>
      <c r="J3" s="100" t="s">
        <v>2509</v>
      </c>
      <c r="K3" s="101" t="s">
        <v>2507</v>
      </c>
      <c r="L3" s="99" t="s">
        <v>2509</v>
      </c>
      <c r="M3" s="99" t="s">
        <v>2509</v>
      </c>
      <c r="N3" s="100" t="s">
        <v>2509</v>
      </c>
      <c r="O3" s="101" t="s">
        <v>2507</v>
      </c>
      <c r="P3" s="99" t="s">
        <v>2508</v>
      </c>
      <c r="Q3" s="102" t="s">
        <v>2509</v>
      </c>
      <c r="R3" s="100" t="s">
        <v>2507</v>
      </c>
      <c r="S3" s="103" t="s">
        <v>2509</v>
      </c>
      <c r="T3" s="99" t="s">
        <v>2509</v>
      </c>
      <c r="U3" s="99" t="s">
        <v>2509</v>
      </c>
      <c r="V3" s="99" t="s">
        <v>2508</v>
      </c>
      <c r="W3" s="99" t="s">
        <v>2508</v>
      </c>
      <c r="X3" s="100" t="s">
        <v>2509</v>
      </c>
      <c r="Y3" s="99" t="s">
        <v>2509</v>
      </c>
      <c r="Z3" s="104" t="s">
        <v>2509</v>
      </c>
      <c r="AA3" s="105" t="s">
        <v>2509</v>
      </c>
      <c r="AB3" s="106" t="s">
        <v>2510</v>
      </c>
      <c r="AC3" s="100" t="s">
        <v>2511</v>
      </c>
      <c r="AD3" s="100" t="s">
        <v>2511</v>
      </c>
      <c r="AE3" s="107" t="s">
        <v>2511</v>
      </c>
      <c r="AF3" s="108" t="s">
        <v>2508</v>
      </c>
      <c r="AG3" s="99" t="s">
        <v>2509</v>
      </c>
      <c r="AH3" s="100" t="s">
        <v>2507</v>
      </c>
      <c r="AI3" s="100" t="s">
        <v>2507</v>
      </c>
      <c r="AJ3" s="100" t="s">
        <v>2507</v>
      </c>
      <c r="AK3" s="99" t="s">
        <v>2510</v>
      </c>
      <c r="AL3" s="109" t="s">
        <v>2507</v>
      </c>
      <c r="AM3" s="110" t="s">
        <v>2509</v>
      </c>
    </row>
    <row r="4" spans="1:39" ht="46.15" customHeight="1">
      <c r="B4" s="111" t="s">
        <v>2512</v>
      </c>
      <c r="C4" s="112" t="s">
        <v>2513</v>
      </c>
      <c r="D4" s="113" t="s">
        <v>312</v>
      </c>
      <c r="E4" s="114" t="s">
        <v>2514</v>
      </c>
      <c r="F4" s="114">
        <v>7</v>
      </c>
      <c r="G4" s="115" t="s">
        <v>2515</v>
      </c>
      <c r="H4" s="112" t="s">
        <v>2516</v>
      </c>
      <c r="I4" s="112" t="s">
        <v>2517</v>
      </c>
      <c r="J4" s="112" t="s">
        <v>2518</v>
      </c>
      <c r="K4" s="116" t="str">
        <f t="shared" ref="K4:K5" si="0">CONCATENATE($H4," ",$I4," ",$J4)</f>
        <v>KOKUSAI Taro Jica</v>
      </c>
      <c r="L4" s="112" t="s">
        <v>2519</v>
      </c>
      <c r="M4" s="112" t="s">
        <v>2520</v>
      </c>
      <c r="N4" s="112" t="s">
        <v>2521</v>
      </c>
      <c r="O4" s="116" t="str">
        <f t="shared" ref="O4" si="1">CONCATENATE($L4," ",$M4," ",$N4)</f>
        <v>コクサイ タロウ ジャイカ</v>
      </c>
      <c r="P4" s="115" t="s">
        <v>2522</v>
      </c>
      <c r="Q4" s="117">
        <v>29952</v>
      </c>
      <c r="R4" s="114">
        <v>42</v>
      </c>
      <c r="S4" s="118" t="s">
        <v>2523</v>
      </c>
      <c r="T4" s="119" t="s">
        <v>2524</v>
      </c>
      <c r="U4" s="112" t="s">
        <v>2525</v>
      </c>
      <c r="V4" s="112" t="s">
        <v>2526</v>
      </c>
      <c r="W4" s="112" t="s">
        <v>239</v>
      </c>
      <c r="X4" s="112" t="s">
        <v>2527</v>
      </c>
      <c r="Y4" s="115"/>
      <c r="Z4" s="115">
        <v>2</v>
      </c>
      <c r="AA4" s="112" t="s">
        <v>2528</v>
      </c>
      <c r="AB4" s="112" t="s">
        <v>256</v>
      </c>
      <c r="AC4" s="112" t="s">
        <v>2529</v>
      </c>
      <c r="AD4" s="112" t="s">
        <v>2529</v>
      </c>
      <c r="AE4" s="120" t="s">
        <v>2530</v>
      </c>
      <c r="AF4" s="121">
        <v>2</v>
      </c>
      <c r="AG4" s="122" t="s">
        <v>2531</v>
      </c>
      <c r="AH4" s="114" t="s">
        <v>2532</v>
      </c>
      <c r="AI4" s="114" t="s">
        <v>2527</v>
      </c>
      <c r="AJ4" s="114" t="s">
        <v>2527</v>
      </c>
      <c r="AK4" s="123" t="s">
        <v>2533</v>
      </c>
      <c r="AL4" s="124"/>
      <c r="AM4" s="120" t="s">
        <v>2534</v>
      </c>
    </row>
    <row r="5" spans="1:39" s="125" customFormat="1" ht="48.75" customHeight="1">
      <c r="B5" s="126" t="s">
        <v>2512</v>
      </c>
      <c r="C5" s="127">
        <f>'Application Form'!$J$32</f>
        <v>0</v>
      </c>
      <c r="D5" s="128">
        <f>'Application Form'!$C$16</f>
        <v>0</v>
      </c>
      <c r="E5" s="197"/>
      <c r="F5" s="198" t="s">
        <v>2535</v>
      </c>
      <c r="G5" s="199"/>
      <c r="H5" s="127" t="str">
        <f>UPPER('Application Form'!J24)</f>
        <v/>
      </c>
      <c r="I5" s="127" t="str">
        <f>PROPER('Application Form'!J26)</f>
        <v/>
      </c>
      <c r="J5" s="127" t="str">
        <f>PROPER('Application Form'!J28)</f>
        <v/>
      </c>
      <c r="K5" s="131" t="str">
        <f t="shared" si="0"/>
        <v xml:space="preserve">  </v>
      </c>
      <c r="L5" s="127"/>
      <c r="M5" s="127"/>
      <c r="N5" s="127"/>
      <c r="O5" s="131"/>
      <c r="P5" s="130" t="str" cm="1">
        <f t="array" ref="P5">IFERROR(_xlfn.IFS('Application Form'!$J$30="Male","M",'Application Form'!$J$30="Female","F"),"")</f>
        <v/>
      </c>
      <c r="Q5" s="132" t="str">
        <f>IFERROR(DATE('Application Form'!$AH$30,List!$D$15,'Application Form'!$Z$30),"")</f>
        <v/>
      </c>
      <c r="R5" s="129" t="str">
        <f>'Application Form'!$Z$32</f>
        <v/>
      </c>
      <c r="S5" s="127" t="str">
        <f>'Application Form'!$Z$37&amp;" "&amp;'Application Form'!$AD$36</f>
        <v xml:space="preserve"> </v>
      </c>
      <c r="T5" s="143">
        <f>'Application Form'!$J$40</f>
        <v>0</v>
      </c>
      <c r="U5" s="127">
        <f>'Application Form'!$L$140</f>
        <v>0</v>
      </c>
      <c r="V5" s="127" t="str">
        <f>'Application Form'!$L$138</f>
        <v>Others</v>
      </c>
      <c r="W5" s="127">
        <f>'Application Form'!$AB$138</f>
        <v>0</v>
      </c>
      <c r="X5" s="127"/>
      <c r="Y5" s="130"/>
      <c r="Z5" s="130"/>
      <c r="AA5" s="127"/>
      <c r="AB5" s="130" t="str">
        <f>'Application Form'!$O$91</f>
        <v>Not decided</v>
      </c>
      <c r="AC5" s="161">
        <f>'Application Form'!$L$94</f>
        <v>0</v>
      </c>
      <c r="AD5" s="130" t="str">
        <f>'Application Form'!$L$96</f>
        <v>See above</v>
      </c>
      <c r="AE5" s="162" t="str">
        <f>IFERROR(DATE('Application Form'!$P$99,List!$D$16,'Application Form'!$L$99),"")</f>
        <v/>
      </c>
      <c r="AF5" s="169">
        <v>1</v>
      </c>
      <c r="AG5" s="130">
        <f>'Annex1-1 DeclarationDesired'!$D$29</f>
        <v>0</v>
      </c>
      <c r="AH5" s="129" t="str">
        <f>'Annex1-1 DeclarationDesired'!$G$29</f>
        <v/>
      </c>
      <c r="AI5" s="129" t="str">
        <f>'Annex1-1 DeclarationDesired'!$L$29</f>
        <v/>
      </c>
      <c r="AJ5" s="129" t="str">
        <f>'Annex1-1 DeclarationDesired'!$R$29</f>
        <v/>
      </c>
      <c r="AK5" s="130">
        <f>'Annex1-1 DeclarationDesired'!$Y$29</f>
        <v>0</v>
      </c>
      <c r="AL5" s="134" t="str">
        <f>'Annex1-1 DeclarationDesired'!AC29</f>
        <v/>
      </c>
      <c r="AM5" s="135">
        <f>'Annex1-1 DeclarationDesired'!$AC$32</f>
        <v>0</v>
      </c>
    </row>
    <row r="6" spans="1:39" s="125" customFormat="1" ht="38.25" customHeight="1">
      <c r="B6" s="126" t="str">
        <f>B5</f>
        <v>001</v>
      </c>
      <c r="C6" s="127">
        <f t="shared" ref="C6:AE7" si="2">C5</f>
        <v>0</v>
      </c>
      <c r="D6" s="128">
        <f t="shared" si="2"/>
        <v>0</v>
      </c>
      <c r="E6" s="195"/>
      <c r="F6" s="198" t="s">
        <v>2535</v>
      </c>
      <c r="G6" s="106"/>
      <c r="H6" s="127" t="str">
        <f>H5</f>
        <v/>
      </c>
      <c r="I6" s="127" t="str">
        <f>I5</f>
        <v/>
      </c>
      <c r="J6" s="127" t="str">
        <f t="shared" si="2"/>
        <v/>
      </c>
      <c r="K6" s="131" t="str">
        <f t="shared" si="2"/>
        <v xml:space="preserve">  </v>
      </c>
      <c r="L6" s="127"/>
      <c r="M6" s="127"/>
      <c r="N6" s="127"/>
      <c r="O6" s="131"/>
      <c r="P6" s="130" t="str">
        <f t="shared" si="2"/>
        <v/>
      </c>
      <c r="Q6" s="133" t="str">
        <f t="shared" si="2"/>
        <v/>
      </c>
      <c r="R6" s="129" t="str">
        <f t="shared" si="2"/>
        <v/>
      </c>
      <c r="S6" s="136" t="str">
        <f t="shared" si="2"/>
        <v xml:space="preserve"> </v>
      </c>
      <c r="T6" s="136">
        <f t="shared" si="2"/>
        <v>0</v>
      </c>
      <c r="U6" s="127">
        <f t="shared" si="2"/>
        <v>0</v>
      </c>
      <c r="V6" s="127" t="str">
        <f t="shared" si="2"/>
        <v>Others</v>
      </c>
      <c r="W6" s="127">
        <f t="shared" si="2"/>
        <v>0</v>
      </c>
      <c r="X6" s="127">
        <f t="shared" si="2"/>
        <v>0</v>
      </c>
      <c r="Y6" s="130"/>
      <c r="Z6" s="130"/>
      <c r="AA6" s="137"/>
      <c r="AB6" s="130" t="str">
        <f t="shared" si="2"/>
        <v>Not decided</v>
      </c>
      <c r="AC6" s="161">
        <f t="shared" si="2"/>
        <v>0</v>
      </c>
      <c r="AD6" s="130" t="str">
        <f t="shared" si="2"/>
        <v>See above</v>
      </c>
      <c r="AE6" s="163" t="str">
        <f t="shared" si="2"/>
        <v/>
      </c>
      <c r="AF6" s="138">
        <v>2</v>
      </c>
      <c r="AG6" s="130">
        <f>'Annex1-1 DeclarationDesired'!$D$36</f>
        <v>0</v>
      </c>
      <c r="AH6" s="129" t="str">
        <f>'Annex1-1 DeclarationDesired'!$G$36</f>
        <v/>
      </c>
      <c r="AI6" s="129" t="str">
        <f>'Annex1-1 DeclarationDesired'!$L$36</f>
        <v/>
      </c>
      <c r="AJ6" s="129" t="str">
        <f>'Annex1-1 DeclarationDesired'!$R$36</f>
        <v/>
      </c>
      <c r="AK6" s="130">
        <f>'Annex1-1 DeclarationDesired'!$Y$36</f>
        <v>0</v>
      </c>
      <c r="AL6" s="134" t="str">
        <f>'Annex1-1 DeclarationDesired'!AC36</f>
        <v/>
      </c>
      <c r="AM6" s="135">
        <f>'Annex1-1 DeclarationDesired'!$AC$39</f>
        <v>0</v>
      </c>
    </row>
    <row r="7" spans="1:39" s="125" customFormat="1" ht="38.25" customHeight="1">
      <c r="B7" s="126" t="str">
        <f>B5</f>
        <v>001</v>
      </c>
      <c r="C7" s="127">
        <f t="shared" ref="C7:AE7" si="3">C5</f>
        <v>0</v>
      </c>
      <c r="D7" s="128">
        <f t="shared" si="3"/>
        <v>0</v>
      </c>
      <c r="E7" s="195"/>
      <c r="F7" s="198" t="s">
        <v>2535</v>
      </c>
      <c r="G7" s="196"/>
      <c r="H7" s="127" t="str">
        <f>H6</f>
        <v/>
      </c>
      <c r="I7" s="127" t="str">
        <f>I6</f>
        <v/>
      </c>
      <c r="J7" s="127" t="str">
        <f t="shared" si="3"/>
        <v/>
      </c>
      <c r="K7" s="131" t="str">
        <f t="shared" si="3"/>
        <v xml:space="preserve">  </v>
      </c>
      <c r="L7" s="127"/>
      <c r="M7" s="127"/>
      <c r="N7" s="127"/>
      <c r="O7" s="131"/>
      <c r="P7" s="130" t="str">
        <f t="shared" si="3"/>
        <v/>
      </c>
      <c r="Q7" s="133" t="str">
        <f t="shared" si="3"/>
        <v/>
      </c>
      <c r="R7" s="129" t="str">
        <f t="shared" si="3"/>
        <v/>
      </c>
      <c r="S7" s="136" t="str">
        <f t="shared" si="2"/>
        <v xml:space="preserve"> </v>
      </c>
      <c r="T7" s="136">
        <f t="shared" si="2"/>
        <v>0</v>
      </c>
      <c r="U7" s="127">
        <f t="shared" si="3"/>
        <v>0</v>
      </c>
      <c r="V7" s="127" t="str">
        <f t="shared" si="3"/>
        <v>Others</v>
      </c>
      <c r="W7" s="127">
        <f t="shared" si="3"/>
        <v>0</v>
      </c>
      <c r="X7" s="127">
        <f t="shared" si="3"/>
        <v>0</v>
      </c>
      <c r="Y7" s="130"/>
      <c r="Z7" s="130"/>
      <c r="AA7" s="137"/>
      <c r="AB7" s="130" t="str">
        <f t="shared" si="3"/>
        <v>Not decided</v>
      </c>
      <c r="AC7" s="161">
        <f t="shared" si="3"/>
        <v>0</v>
      </c>
      <c r="AD7" s="130" t="str">
        <f t="shared" si="3"/>
        <v>See above</v>
      </c>
      <c r="AE7" s="163" t="str">
        <f t="shared" si="3"/>
        <v/>
      </c>
      <c r="AF7" s="138">
        <v>3</v>
      </c>
      <c r="AG7" s="130">
        <f>'Annex1-1 DeclarationDesired'!$D$43</f>
        <v>0</v>
      </c>
      <c r="AH7" s="129" t="str">
        <f>'Annex1-1 DeclarationDesired'!$G$43</f>
        <v/>
      </c>
      <c r="AI7" s="129" t="str">
        <f>'Annex1-1 DeclarationDesired'!$L$43</f>
        <v/>
      </c>
      <c r="AJ7" s="129" t="str">
        <f>'Annex1-1 DeclarationDesired'!$R$43</f>
        <v/>
      </c>
      <c r="AK7" s="130">
        <f>'Annex1-1 DeclarationDesired'!$Y$43</f>
        <v>0</v>
      </c>
      <c r="AL7" s="134" t="str">
        <f>'Annex1-1 DeclarationDesired'!AC43</f>
        <v/>
      </c>
      <c r="AM7" s="135">
        <f>'Annex1-1 DeclarationDesired'!$AC$46</f>
        <v>0</v>
      </c>
    </row>
    <row r="8" spans="1:39" ht="38.25" customHeight="1">
      <c r="H8" s="125"/>
    </row>
    <row r="9" spans="1:39" ht="38.25" customHeight="1">
      <c r="H9" s="125"/>
    </row>
  </sheetData>
  <sheetProtection formatColumns="0" formatRows="0" insertRows="0" insertHyperlinks="0" deleteRows="0" selectLockedCells="1" sort="0" autoFilter="0"/>
  <autoFilter ref="A4:AM7" xr:uid="{00000000-0001-0000-0000-000000000000}"/>
  <mergeCells count="7">
    <mergeCell ref="AF1:AM1"/>
    <mergeCell ref="AB1:AE1"/>
    <mergeCell ref="A1:A3"/>
    <mergeCell ref="H1:K1"/>
    <mergeCell ref="L1:O1"/>
    <mergeCell ref="S1:T1"/>
    <mergeCell ref="U1:X1"/>
  </mergeCells>
  <phoneticPr fontId="1"/>
  <conditionalFormatting sqref="L5:L7">
    <cfRule type="expression" dxfId="14" priority="3">
      <formula>AND($K5&lt;&gt;"",$L5="")</formula>
    </cfRule>
  </conditionalFormatting>
  <conditionalFormatting sqref="M5:M7">
    <cfRule type="expression" dxfId="13" priority="4">
      <formula>AND($K5&lt;&gt;"",$M5="")</formula>
    </cfRule>
  </conditionalFormatting>
  <conditionalFormatting sqref="P5">
    <cfRule type="expression" dxfId="12" priority="5">
      <formula>AND($K5&lt;&gt;"",$P5="")</formula>
    </cfRule>
  </conditionalFormatting>
  <conditionalFormatting sqref="Q5">
    <cfRule type="expression" dxfId="11" priority="6">
      <formula>AND($K5&lt;&gt;"",$Q5="")</formula>
    </cfRule>
  </conditionalFormatting>
  <conditionalFormatting sqref="S5">
    <cfRule type="expression" dxfId="10" priority="7">
      <formula>AND($K5&lt;&gt;"",$S5="")</formula>
    </cfRule>
  </conditionalFormatting>
  <conditionalFormatting sqref="T5">
    <cfRule type="expression" dxfId="9" priority="8">
      <formula>AND($K5&lt;&gt;"",$T5="")</formula>
    </cfRule>
  </conditionalFormatting>
  <conditionalFormatting sqref="U5">
    <cfRule type="expression" dxfId="8" priority="9">
      <formula>AND($K5&lt;&gt;"",$U5="")</formula>
    </cfRule>
  </conditionalFormatting>
  <conditionalFormatting sqref="V5">
    <cfRule type="expression" dxfId="7" priority="10">
      <formula>AND($K5&lt;&gt;"",$V5="")</formula>
    </cfRule>
  </conditionalFormatting>
  <conditionalFormatting sqref="W5">
    <cfRule type="expression" dxfId="6" priority="11">
      <formula>AND($K5&lt;&gt;"",$W5="")</formula>
    </cfRule>
  </conditionalFormatting>
  <conditionalFormatting sqref="Y5:Y7">
    <cfRule type="expression" dxfId="5" priority="12">
      <formula>AND($K5&lt;&gt;"",$Y5="")</formula>
    </cfRule>
  </conditionalFormatting>
  <conditionalFormatting sqref="AE5">
    <cfRule type="expression" dxfId="4" priority="13">
      <formula>AND($K5&lt;&gt;"",$AE5="")</formula>
    </cfRule>
  </conditionalFormatting>
  <conditionalFormatting sqref="AF5">
    <cfRule type="expression" dxfId="3" priority="14">
      <formula>AND($K5&lt;&gt;"",$AF5="")</formula>
    </cfRule>
  </conditionalFormatting>
  <conditionalFormatting sqref="AG5:AG7">
    <cfRule type="expression" dxfId="2" priority="15">
      <formula>AND($K5&lt;&gt;"",$AG5="")</formula>
    </cfRule>
  </conditionalFormatting>
  <conditionalFormatting sqref="AM5:AM7">
    <cfRule type="notContainsBlanks" priority="2" stopIfTrue="1">
      <formula>LEN(TRIM(AM5))&gt;0</formula>
    </cfRule>
  </conditionalFormatting>
  <conditionalFormatting sqref="Z5:Z7">
    <cfRule type="containsBlanks" dxfId="1" priority="1">
      <formula>LEN(TRIM(Z5))=0</formula>
    </cfRule>
  </conditionalFormatting>
  <conditionalFormatting sqref="AK5:AK7">
    <cfRule type="expression" dxfId="0" priority="1894">
      <formula>AND($K5&lt;&gt;"",$AK5="")</formula>
    </cfRule>
  </conditionalFormatting>
  <dataValidations count="2">
    <dataValidation type="custom" errorStyle="warning" allowBlank="1" showErrorMessage="1" errorTitle="Enter in all capital letters." error="Please enter in all capital letters._x000a_e.g. abcde → ABCDE" sqref="H6:H9 I6:I7 H5:J5" xr:uid="{3D75AEF7-AEDB-4C35-98CB-B9F2A6EACEE6}">
      <formula1>EXACT(H5,UPPER(H5))</formula1>
    </dataValidation>
    <dataValidation type="textLength" operator="equal" allowBlank="1" showInputMessage="1" showErrorMessage="1" error="Country Code + Program Code + 3 digits number, please" sqref="G4:G5" xr:uid="{CD21C583-7A63-41BC-8F4F-D4A1593295AB}">
      <formula1>6</formula1>
    </dataValidation>
  </dataValidations>
  <hyperlinks>
    <hyperlink ref="T4" r:id="rId1" xr:uid="{48FE29B4-D272-4DEA-B4E2-2B25300F7546}"/>
  </hyperlinks>
  <pageMargins left="0.23622047244094491" right="0.23622047244094491" top="0.74803149606299213" bottom="0.74803149606299213" header="0.31496062992125984" footer="0.31496062992125984"/>
  <pageSetup paperSize="8" scale="35" fitToHeight="5" pageOrder="overThenDown"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26</vt:i4>
      </vt:variant>
    </vt:vector>
  </HeadingPairs>
  <TitlesOfParts>
    <vt:vector size="32" baseType="lpstr">
      <vt:lpstr>Application Form</vt:lpstr>
      <vt:lpstr>Annex1-1 DeclarationDesired</vt:lpstr>
      <vt:lpstr>Annex.1-2 DeclarationDesired</vt:lpstr>
      <vt:lpstr>List</vt:lpstr>
      <vt:lpstr>Graduate School Code(FY2024)</vt:lpstr>
      <vt:lpstr>DB</vt:lpstr>
      <vt:lpstr>A</vt:lpstr>
      <vt:lpstr>B</vt:lpstr>
      <vt:lpstr>C_</vt:lpstr>
      <vt:lpstr>D</vt:lpstr>
      <vt:lpstr>Day</vt:lpstr>
      <vt:lpstr>Education_Level</vt:lpstr>
      <vt:lpstr>English</vt:lpstr>
      <vt:lpstr>Full_Part</vt:lpstr>
      <vt:lpstr>Month</vt:lpstr>
      <vt:lpstr>month2</vt:lpstr>
      <vt:lpstr>month3</vt:lpstr>
      <vt:lpstr>Months</vt:lpstr>
      <vt:lpstr>PhoneCode</vt:lpstr>
      <vt:lpstr>'Annex1-1 DeclarationDesired'!Print_Area</vt:lpstr>
      <vt:lpstr>'Application Form'!Print_Area</vt:lpstr>
      <vt:lpstr>DB!Print_Area</vt:lpstr>
      <vt:lpstr>Relationship</vt:lpstr>
      <vt:lpstr>Sex</vt:lpstr>
      <vt:lpstr>Type</vt:lpstr>
      <vt:lpstr>Type_of_Organization</vt:lpstr>
      <vt:lpstr>Year_1</vt:lpstr>
      <vt:lpstr>Year_2</vt:lpstr>
      <vt:lpstr>Year_3</vt:lpstr>
      <vt:lpstr>year4</vt:lpstr>
      <vt:lpstr>Yes_No</vt:lpstr>
      <vt:lpstr>yes_no2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080881 中川 雅人</dc:creator>
  <cp:keywords/>
  <dc:description/>
  <cp:lastModifiedBy>Masui, Megumi</cp:lastModifiedBy>
  <cp:revision/>
  <cp:lastPrinted>2023-07-13T04:07:33Z</cp:lastPrinted>
  <dcterms:created xsi:type="dcterms:W3CDTF">2017-04-03T06:25:51Z</dcterms:created>
  <dcterms:modified xsi:type="dcterms:W3CDTF">2023-08-10T04:38:40Z</dcterms:modified>
  <cp:category/>
  <cp:contentStatus/>
</cp:coreProperties>
</file>